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dfedd50d51e5ce/Documents/Business/Company Research/O - Realty Income/"/>
    </mc:Choice>
  </mc:AlternateContent>
  <bookViews>
    <workbookView xWindow="0" yWindow="0" windowWidth="28800" windowHeight="12585" firstSheet="2" activeTab="2"/>
  </bookViews>
  <sheets>
    <sheet name="Raw Data" sheetId="4" r:id="rId1"/>
    <sheet name="Pivot Table" sheetId="7" r:id="rId2"/>
    <sheet name="Graphing" sheetId="8" r:id="rId3"/>
    <sheet name="Big Tenant Chart" sheetId="10" r:id="rId4"/>
    <sheet name="Long-term Tenant Chart" sheetId="11" r:id="rId5"/>
    <sheet name="Tenant Divisions Chart" sheetId="12" r:id="rId6"/>
    <sheet name="Tenant Divisions Chart per sh" sheetId="13" r:id="rId7"/>
  </sheets>
  <calcPr calcId="171027" concurrentCalc="0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8" l="1"/>
  <c r="L92" i="8"/>
  <c r="L80" i="8"/>
  <c r="M34" i="8"/>
  <c r="N34" i="8"/>
  <c r="O34" i="8"/>
  <c r="P34" i="8"/>
  <c r="L34" i="8"/>
  <c r="Q34" i="8"/>
  <c r="R34" i="8"/>
  <c r="T34" i="8"/>
  <c r="M33" i="8"/>
  <c r="N33" i="8"/>
  <c r="O33" i="8"/>
  <c r="P33" i="8"/>
  <c r="Q33" i="8"/>
  <c r="L33" i="8"/>
  <c r="R33" i="8"/>
  <c r="T33" i="8"/>
  <c r="M35" i="8"/>
  <c r="N35" i="8"/>
  <c r="O35" i="8"/>
  <c r="P35" i="8"/>
  <c r="Q35" i="8"/>
  <c r="L35" i="8"/>
  <c r="R35" i="8"/>
  <c r="T35" i="8"/>
  <c r="T36" i="8"/>
  <c r="M79" i="8"/>
  <c r="N79" i="8"/>
  <c r="O79" i="8"/>
  <c r="P79" i="8"/>
  <c r="Q79" i="8"/>
  <c r="L79" i="8"/>
  <c r="R79" i="8"/>
  <c r="L82" i="8"/>
  <c r="N38" i="8"/>
  <c r="O38" i="8"/>
  <c r="P38" i="8"/>
  <c r="Q38" i="8"/>
  <c r="M38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7" i="8"/>
  <c r="H67" i="8"/>
  <c r="N43" i="8"/>
  <c r="O43" i="8"/>
  <c r="P43" i="8"/>
  <c r="Q43" i="8"/>
  <c r="L43" i="8"/>
  <c r="N42" i="8"/>
  <c r="O42" i="8"/>
  <c r="P42" i="8"/>
  <c r="Q42" i="8"/>
  <c r="L42" i="8"/>
  <c r="N41" i="8"/>
  <c r="O41" i="8"/>
  <c r="P41" i="8"/>
  <c r="Q41" i="8"/>
  <c r="L41" i="8"/>
  <c r="H36" i="8"/>
  <c r="S43" i="8"/>
  <c r="H35" i="8"/>
  <c r="S42" i="8"/>
  <c r="H34" i="8"/>
  <c r="S41" i="8"/>
  <c r="R25" i="8"/>
  <c r="R26" i="8"/>
  <c r="R27" i="8"/>
  <c r="R29" i="8"/>
  <c r="R30" i="8"/>
  <c r="R24" i="8"/>
  <c r="M42" i="8"/>
  <c r="R42" i="8"/>
  <c r="T42" i="8"/>
  <c r="M41" i="8"/>
  <c r="R41" i="8"/>
  <c r="T41" i="8"/>
  <c r="M43" i="8"/>
  <c r="R43" i="8"/>
  <c r="T43" i="8"/>
  <c r="T44" i="8"/>
  <c r="T46" i="8"/>
</calcChain>
</file>

<file path=xl/sharedStrings.xml><?xml version="1.0" encoding="utf-8"?>
<sst xmlns="http://schemas.openxmlformats.org/spreadsheetml/2006/main" count="317" uniqueCount="56">
  <si>
    <t>Home Depot</t>
  </si>
  <si>
    <t>FreedomRoads / Camping World</t>
  </si>
  <si>
    <t>TBC Corporation (Sumitomo)</t>
  </si>
  <si>
    <t>Life Time Fitness</t>
  </si>
  <si>
    <t>7-Eleven</t>
  </si>
  <si>
    <t>Rite Aid</t>
  </si>
  <si>
    <t>GPM Investments / Fas Mart</t>
  </si>
  <si>
    <t>Regal Cinemas</t>
  </si>
  <si>
    <t>Walmart / Sam s Club</t>
  </si>
  <si>
    <t>Super America / Western Refining</t>
  </si>
  <si>
    <t>CVS Pharmacy</t>
  </si>
  <si>
    <t>Diageo</t>
  </si>
  <si>
    <t>BJ s Wholesale Club</t>
  </si>
  <si>
    <t>AMC Theatres</t>
  </si>
  <si>
    <t>Circle K (Couche-Tard)</t>
  </si>
  <si>
    <t>Dollar Tree / Family Dollar</t>
  </si>
  <si>
    <t>LA Fitness</t>
  </si>
  <si>
    <t>Dollar General</t>
  </si>
  <si>
    <t>FedEx</t>
  </si>
  <si>
    <t>Walgreens</t>
  </si>
  <si>
    <t>Circle K / The Pantry</t>
  </si>
  <si>
    <t>AMC Theaters</t>
  </si>
  <si>
    <t>BJ s Wholesale Clubs</t>
  </si>
  <si>
    <t>Northern Tier Retail / SuperAmerica</t>
  </si>
  <si>
    <t>TBC Corporation</t>
  </si>
  <si>
    <t>NPC International</t>
  </si>
  <si>
    <t>Smart &amp; Final</t>
  </si>
  <si>
    <t>fiscalYear</t>
  </si>
  <si>
    <t>pctRentalIncome</t>
  </si>
  <si>
    <t>company name</t>
  </si>
  <si>
    <t>Family Dollar</t>
  </si>
  <si>
    <t>Northern Tier Energy/Super America</t>
  </si>
  <si>
    <t>Circle K</t>
  </si>
  <si>
    <t>The Pantry</t>
  </si>
  <si>
    <t>Walmart/Sam s Club</t>
  </si>
  <si>
    <t>GPM Investments/Fas Mart</t>
  </si>
  <si>
    <t>FreedomRoads/Camping World</t>
  </si>
  <si>
    <t>L.A. Fitness</t>
  </si>
  <si>
    <t>NPC International/Pizza Hut</t>
  </si>
  <si>
    <t>Friendly s Ice Cream</t>
  </si>
  <si>
    <t>Fed-Ex</t>
  </si>
  <si>
    <t>National Tire &amp; Battery</t>
  </si>
  <si>
    <t>Hometown Buffet</t>
  </si>
  <si>
    <t>La Petite Academy</t>
  </si>
  <si>
    <t>Grand Total</t>
  </si>
  <si>
    <t>Sum of pctRentalIncome</t>
  </si>
  <si>
    <t>Total Revenues</t>
  </si>
  <si>
    <t>5Y RGR</t>
  </si>
  <si>
    <t>Top 5</t>
  </si>
  <si>
    <t>Next 10</t>
  </si>
  <si>
    <t>Bottom 5</t>
  </si>
  <si>
    <t>Top Five (2016)</t>
  </si>
  <si>
    <t>Next 10 (2016)</t>
  </si>
  <si>
    <t>Bottom Five (2016)</t>
  </si>
  <si>
    <t>Sharecount</t>
  </si>
  <si>
    <t>Super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</si>
</sst>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3" x14ac:knownFonts="1">
    <font>
      <sz val="9"/>
      <color indexed="0"/>
      <name val="Helvetica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 applyProtection="1"/>
    <xf numFmtId="0" fontId="2" fillId="0" borderId="0" xfId="0" applyFont="1"/>
    <xf numFmtId="0" fontId="2" fillId="0" borderId="0" xfId="0" applyFont="1" applyFill="1" applyAlignment="1" applyProtection="1">
      <alignment horizontal="right"/>
    </xf>
    <xf numFmtId="10" fontId="2" fillId="0" borderId="0" xfId="0" applyNumberFormat="1" applyFont="1" applyFill="1" applyAlignment="1" applyProtection="1"/>
    <xf numFmtId="0" fontId="0" fillId="0" borderId="1" xfId="0" applyBorder="1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8" xfId="0" applyNumberFormat="1" applyBorder="1"/>
    <xf numFmtId="0" fontId="0" fillId="0" borderId="5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9" fontId="0" fillId="0" borderId="0" xfId="2" applyFont="1"/>
    <xf numFmtId="164" fontId="0" fillId="0" borderId="0" xfId="1" applyNumberFormat="1" applyFont="1"/>
    <xf numFmtId="165" fontId="0" fillId="0" borderId="0" xfId="1" applyNumberFormat="1" applyFont="1"/>
    <xf numFmtId="0" fontId="0" fillId="0" borderId="0" xfId="1" applyNumberFormat="1" applyFont="1"/>
    <xf numFmtId="164" fontId="0" fillId="0" borderId="0" xfId="0" applyNumberFormat="1"/>
    <xf numFmtId="166" fontId="0" fillId="0" borderId="0" xfId="2" applyNumberFormat="1" applyFont="1"/>
    <xf numFmtId="166" fontId="0" fillId="0" borderId="0" xfId="0" applyNumberFormat="1"/>
    <xf numFmtId="10" fontId="0" fillId="0" borderId="0" xfId="0" applyNumberFormat="1"/>
    <xf numFmtId="9" fontId="0" fillId="2" borderId="0" xfId="2" applyFont="1" applyFill="1"/>
    <xf numFmtId="9" fontId="0" fillId="0" borderId="0" xfId="0" applyNumberFormat="1"/>
    <xf numFmtId="9" fontId="0" fillId="0" borderId="11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575A5D"/>
      <color rgb="FF0049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Graphing!$K$2</c:f>
              <c:strCache>
                <c:ptCount val="1"/>
                <c:pt idx="0">
                  <c:v>Walgreens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Graphing!$L$1:$Q$1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Graphing!$L$2:$Q$2</c:f>
              <c:numCache>
                <c:formatCode>_(* #,##0.0_);_(* \(#,##0.0\);_(*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39.010449999999999</c:v>
                </c:pt>
                <c:pt idx="3">
                  <c:v>50.409269999999999</c:v>
                </c:pt>
                <c:pt idx="4">
                  <c:v>70.606665000000007</c:v>
                </c:pt>
                <c:pt idx="5">
                  <c:v>77.222040000000007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E-48DB-B87C-5B0FE9A407B9}"/>
            </c:ext>
          </c:extLst>
        </c:ser>
        <c:ser>
          <c:idx val="1"/>
          <c:order val="1"/>
          <c:tx>
            <c:strRef>
              <c:f>Graphing!$K$3</c:f>
              <c:strCache>
                <c:ptCount val="1"/>
                <c:pt idx="0">
                  <c:v>FedEx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Graphing!$L$1:$Q$1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Graphing!$L$3:$Q$3</c:f>
              <c:numCache>
                <c:formatCode>_(* #,##0.0_);_(* \(#,##0.0\);_(* "-"??_);_(@_)</c:formatCode>
                <c:ptCount val="6"/>
                <c:pt idx="0">
                  <c:v>0</c:v>
                </c:pt>
                <c:pt idx="1">
                  <c:v>9.6916200000000003</c:v>
                </c:pt>
                <c:pt idx="2">
                  <c:v>40.570867999999997</c:v>
                </c:pt>
                <c:pt idx="3">
                  <c:v>47.608754999999995</c:v>
                </c:pt>
                <c:pt idx="4">
                  <c:v>53.210819999999998</c:v>
                </c:pt>
                <c:pt idx="5">
                  <c:v>60.674460000000003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E-48DB-B87C-5B0FE9A407B9}"/>
            </c:ext>
          </c:extLst>
        </c:ser>
        <c:ser>
          <c:idx val="2"/>
          <c:order val="2"/>
          <c:tx>
            <c:strRef>
              <c:f>Graphing!$K$4</c:f>
              <c:strCache>
                <c:ptCount val="1"/>
                <c:pt idx="0">
                  <c:v>Dollar General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Graphing!$L$1:$Q$1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Graphing!$L$4:$Q$4</c:f>
              <c:numCache>
                <c:formatCode>_(* #,##0.0_);_(* \(#,##0.0\);_(*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18.725016</c:v>
                </c:pt>
                <c:pt idx="3">
                  <c:v>45.741745000000002</c:v>
                </c:pt>
                <c:pt idx="4">
                  <c:v>47.071109999999997</c:v>
                </c:pt>
                <c:pt idx="5">
                  <c:v>46.333224000000001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6E-48DB-B87C-5B0FE9A407B9}"/>
            </c:ext>
          </c:extLst>
        </c:ser>
        <c:ser>
          <c:idx val="3"/>
          <c:order val="3"/>
          <c:tx>
            <c:strRef>
              <c:f>Graphing!$K$5</c:f>
              <c:strCache>
                <c:ptCount val="1"/>
                <c:pt idx="0">
                  <c:v>LA Fitness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Graphing!$L$1:$Q$1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Graphing!$L$5:$Q$5</c:f>
              <c:numCache>
                <c:formatCode>_(* #,##0.0_);_(* \(#,##0.0\);_(* "-"??_);_(@_)</c:formatCode>
                <c:ptCount val="6"/>
                <c:pt idx="0">
                  <c:v>18.96856</c:v>
                </c:pt>
                <c:pt idx="1">
                  <c:v>24.713630999999999</c:v>
                </c:pt>
                <c:pt idx="2">
                  <c:v>33.548986999999997</c:v>
                </c:pt>
                <c:pt idx="3">
                  <c:v>42.941229999999997</c:v>
                </c:pt>
                <c:pt idx="4">
                  <c:v>42.977969999999999</c:v>
                </c:pt>
                <c:pt idx="5">
                  <c:v>44.12688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6E-48DB-B87C-5B0FE9A407B9}"/>
            </c:ext>
          </c:extLst>
        </c:ser>
        <c:ser>
          <c:idx val="4"/>
          <c:order val="4"/>
          <c:tx>
            <c:strRef>
              <c:f>Graphing!$K$6</c:f>
              <c:strCache>
                <c:ptCount val="1"/>
                <c:pt idx="0">
                  <c:v>Dollar Tree / Family Dollar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Graphing!$L$1:$Q$1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Graphing!$L$6:$Q$6</c:f>
              <c:numCache>
                <c:formatCode>_(* #,##0.0_);_(* \(#,##0.0\);_(* "-"??_);_(@_)</c:formatCode>
                <c:ptCount val="6"/>
                <c:pt idx="0">
                  <c:v>0</c:v>
                </c:pt>
                <c:pt idx="1">
                  <c:v>21.321563999999999</c:v>
                </c:pt>
                <c:pt idx="2">
                  <c:v>37.450032</c:v>
                </c:pt>
                <c:pt idx="3">
                  <c:v>42.007725000000001</c:v>
                </c:pt>
                <c:pt idx="4">
                  <c:v>42.977969999999999</c:v>
                </c:pt>
                <c:pt idx="5">
                  <c:v>41.920535999999998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6E-48DB-B87C-5B0FE9A407B9}"/>
            </c:ext>
          </c:extLst>
        </c:ser>
        <c:ser>
          <c:idx val="10"/>
          <c:order val="5"/>
          <c:tx>
            <c:strRef>
              <c:f>Graphing!$K$12</c:f>
              <c:strCache>
                <c:ptCount val="1"/>
                <c:pt idx="0">
                  <c:v>Super America / Western Refining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Graphing!$L$1:$Q$1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Graphing!$L$12:$Q$12</c:f>
              <c:numCache>
                <c:formatCode>_(* #,##0.0_);_(* \(#,##0.0\);_(* "-"??_);_(@_)</c:formatCode>
                <c:ptCount val="6"/>
                <c:pt idx="0">
                  <c:v>18.143840000000001</c:v>
                </c:pt>
                <c:pt idx="1">
                  <c:v>18.414078</c:v>
                </c:pt>
                <c:pt idx="2">
                  <c:v>19.505224999999999</c:v>
                </c:pt>
                <c:pt idx="3">
                  <c:v>20.537109999999998</c:v>
                </c:pt>
                <c:pt idx="4">
                  <c:v>20.465699999999998</c:v>
                </c:pt>
                <c:pt idx="5">
                  <c:v>22.06344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6E-48DB-B87C-5B0FE9A407B9}"/>
            </c:ext>
          </c:extLst>
        </c:ser>
        <c:ser>
          <c:idx val="15"/>
          <c:order val="6"/>
          <c:tx>
            <c:strRef>
              <c:f>Graphing!$K$17</c:f>
              <c:strCache>
                <c:ptCount val="1"/>
                <c:pt idx="0">
                  <c:v>7-Eleven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Graphing!$L$1:$Q$1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Graphing!$L$17:$Q$17</c:f>
              <c:numCache>
                <c:formatCode>_(* #,##0.0_);_(* \(#,##0.0\);_(*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19.857095999999999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C6E-48DB-B87C-5B0FE9A407B9}"/>
            </c:ext>
          </c:extLst>
        </c:ser>
        <c:ser>
          <c:idx val="19"/>
          <c:order val="7"/>
          <c:tx>
            <c:strRef>
              <c:f>Graphing!$K$21</c:f>
              <c:strCache>
                <c:ptCount val="1"/>
                <c:pt idx="0">
                  <c:v>Home Depot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Graphing!$L$1:$Q$1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Graphing!$L$21:$Q$21</c:f>
              <c:numCache>
                <c:formatCode>_(* #,##0.0_);_(* \(#,##0.0\);_(*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12.134891999999999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C6E-48DB-B87C-5B0FE9A40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787464"/>
        <c:axId val="412787792"/>
      </c:lineChart>
      <c:catAx>
        <c:axId val="41278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7792"/>
        <c:crosses val="autoZero"/>
        <c:auto val="1"/>
        <c:lblAlgn val="ctr"/>
        <c:lblOffset val="100"/>
        <c:noMultiLvlLbl val="0"/>
      </c:catAx>
      <c:valAx>
        <c:axId val="41278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8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/>
              <a:t>Rent Revenue from Long-Time Tenants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099624067741885E-2"/>
          <c:y val="7.4901388840743655E-2"/>
          <c:w val="0.88002350283382935"/>
          <c:h val="0.87825087671148361"/>
        </c:manualLayout>
      </c:layout>
      <c:lineChart>
        <c:grouping val="standard"/>
        <c:varyColors val="0"/>
        <c:ser>
          <c:idx val="0"/>
          <c:order val="0"/>
          <c:tx>
            <c:strRef>
              <c:f>Graphing!$K$24</c:f>
              <c:strCache>
                <c:ptCount val="1"/>
                <c:pt idx="0">
                  <c:v>LA Fitness</c:v>
                </c:pt>
              </c:strCache>
            </c:strRef>
          </c:tx>
          <c:spPr>
            <a:ln w="19050" cap="rnd">
              <a:solidFill>
                <a:srgbClr val="0049AA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79-4553-8A80-01F3BFDF2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Graphing!$L$23:$Q$23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Graphing!$L$24:$Q$24</c:f>
              <c:numCache>
                <c:formatCode>_(* #,##0.0_);_(* \(#,##0.0\);_(* "-"??_);_(@_)</c:formatCode>
                <c:ptCount val="6"/>
                <c:pt idx="0">
                  <c:v>18.96856</c:v>
                </c:pt>
                <c:pt idx="1">
                  <c:v>24.713630999999999</c:v>
                </c:pt>
                <c:pt idx="2">
                  <c:v>33.548986999999997</c:v>
                </c:pt>
                <c:pt idx="3">
                  <c:v>42.941229999999997</c:v>
                </c:pt>
                <c:pt idx="4">
                  <c:v>42.977969999999999</c:v>
                </c:pt>
                <c:pt idx="5">
                  <c:v>44.12688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9-4553-8A80-01F3BFDF2CFB}"/>
            </c:ext>
          </c:extLst>
        </c:ser>
        <c:ser>
          <c:idx val="1"/>
          <c:order val="1"/>
          <c:tx>
            <c:strRef>
              <c:f>Graphing!$K$25</c:f>
              <c:strCache>
                <c:ptCount val="1"/>
                <c:pt idx="0">
                  <c:v>AMC Theatres</c:v>
                </c:pt>
              </c:strCache>
            </c:strRef>
          </c:tx>
          <c:spPr>
            <a:ln w="19050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79-4553-8A80-01F3BFDF2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Graphing!$L$23:$Q$23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Graphing!$L$25:$Q$25</c:f>
              <c:numCache>
                <c:formatCode>_(* #,##0.0_);_(* \(#,##0.0\);_(* "-"??_);_(@_)</c:formatCode>
                <c:ptCount val="6"/>
                <c:pt idx="0">
                  <c:v>21.855080000000001</c:v>
                </c:pt>
                <c:pt idx="1">
                  <c:v>22.290725999999999</c:v>
                </c:pt>
                <c:pt idx="2">
                  <c:v>24.186478999999999</c:v>
                </c:pt>
                <c:pt idx="3">
                  <c:v>25.204635</c:v>
                </c:pt>
                <c:pt idx="4">
                  <c:v>27.628695</c:v>
                </c:pt>
                <c:pt idx="5">
                  <c:v>28.682472000000001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79-4553-8A80-01F3BFDF2CFB}"/>
            </c:ext>
          </c:extLst>
        </c:ser>
        <c:ser>
          <c:idx val="2"/>
          <c:order val="2"/>
          <c:tx>
            <c:strRef>
              <c:f>Graphing!$K$26</c:f>
              <c:strCache>
                <c:ptCount val="1"/>
                <c:pt idx="0">
                  <c:v>BJ s Wholesale Clubs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79-4553-8A80-01F3BFDF2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Graphing!$L$23:$Q$23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Graphing!$L$26:$Q$26</c:f>
              <c:numCache>
                <c:formatCode>_(* #,##0.0_);_(* \(#,##0.0\);_(* "-"??_);_(@_)</c:formatCode>
                <c:ptCount val="6"/>
                <c:pt idx="0">
                  <c:v>10.721360000000001</c:v>
                </c:pt>
                <c:pt idx="1">
                  <c:v>20.836983</c:v>
                </c:pt>
                <c:pt idx="2">
                  <c:v>22.626061</c:v>
                </c:pt>
                <c:pt idx="3">
                  <c:v>26.13814</c:v>
                </c:pt>
                <c:pt idx="4">
                  <c:v>26.605409999999999</c:v>
                </c:pt>
                <c:pt idx="5">
                  <c:v>26.476128000000003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79-4553-8A80-01F3BFDF2CFB}"/>
            </c:ext>
          </c:extLst>
        </c:ser>
        <c:ser>
          <c:idx val="3"/>
          <c:order val="3"/>
          <c:tx>
            <c:strRef>
              <c:f>Graphing!$K$27</c:f>
              <c:strCache>
                <c:ptCount val="1"/>
                <c:pt idx="0">
                  <c:v>Diageo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79-4553-8A80-01F3BFDF2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Graphing!$L$23:$Q$23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Graphing!$L$27:$Q$27</c:f>
              <c:numCache>
                <c:formatCode>_(* #,##0.0_);_(* \(#,##0.0\);_(* "-"??_);_(@_)</c:formatCode>
                <c:ptCount val="6"/>
                <c:pt idx="0">
                  <c:v>20.618000000000002</c:v>
                </c:pt>
                <c:pt idx="1">
                  <c:v>21.321563999999999</c:v>
                </c:pt>
                <c:pt idx="2">
                  <c:v>22.626061</c:v>
                </c:pt>
                <c:pt idx="3">
                  <c:v>24.271129999999999</c:v>
                </c:pt>
                <c:pt idx="4">
                  <c:v>24.55884</c:v>
                </c:pt>
                <c:pt idx="5">
                  <c:v>24.269783999999998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79-4553-8A80-01F3BFDF2CFB}"/>
            </c:ext>
          </c:extLst>
        </c:ser>
        <c:ser>
          <c:idx val="4"/>
          <c:order val="4"/>
          <c:tx>
            <c:strRef>
              <c:f>Graphing!$K$29</c:f>
              <c:strCache>
                <c:ptCount val="1"/>
                <c:pt idx="0">
                  <c:v>Regal Cinemas</c:v>
                </c:pt>
              </c:strCache>
            </c:strRef>
          </c:tx>
          <c:spPr>
            <a:ln w="190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.14801200389236827"/>
                  <c:y val="4.0388993712991992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079-4553-8A80-01F3BFDF2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Graphing!$L$23:$Q$23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Graphing!$L$29:$Q$29</c:f>
              <c:numCache>
                <c:formatCode>_(* #,##0.0_);_(* \(#,##0.0\);_(* "-"??_);_(@_)</c:formatCode>
                <c:ptCount val="6"/>
                <c:pt idx="0">
                  <c:v>14.020240000000001</c:v>
                </c:pt>
                <c:pt idx="1">
                  <c:v>15.506592000000001</c:v>
                </c:pt>
                <c:pt idx="2">
                  <c:v>16.384388999999999</c:v>
                </c:pt>
                <c:pt idx="3">
                  <c:v>21.470614999999999</c:v>
                </c:pt>
                <c:pt idx="4">
                  <c:v>21.488985</c:v>
                </c:pt>
                <c:pt idx="5">
                  <c:v>20.960267999999999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79-4553-8A80-01F3BFDF2CFB}"/>
            </c:ext>
          </c:extLst>
        </c:ser>
        <c:ser>
          <c:idx val="5"/>
          <c:order val="5"/>
          <c:tx>
            <c:strRef>
              <c:f>Graphing!$K$30</c:f>
              <c:strCache>
                <c:ptCount val="1"/>
                <c:pt idx="0">
                  <c:v>Rite Aid</c:v>
                </c:pt>
              </c:strCache>
            </c:strRef>
          </c:tx>
          <c:spPr>
            <a:ln w="19050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1.4654653850729542E-3"/>
                  <c:y val="2.42333962277951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79-4553-8A80-01F3BFDF2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Graphing!$L$23:$Q$23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Graphing!$L$30:$Q$30</c:f>
              <c:numCache>
                <c:formatCode>_(* #,##0.0_);_(* \(#,##0.0\);_(* "-"??_);_(@_)</c:formatCode>
                <c:ptCount val="6"/>
                <c:pt idx="0">
                  <c:v>10.721360000000001</c:v>
                </c:pt>
                <c:pt idx="1">
                  <c:v>10.660781999999999</c:v>
                </c:pt>
                <c:pt idx="2">
                  <c:v>17.164598000000002</c:v>
                </c:pt>
                <c:pt idx="3">
                  <c:v>17.736595000000001</c:v>
                </c:pt>
                <c:pt idx="4">
                  <c:v>20.465699999999998</c:v>
                </c:pt>
                <c:pt idx="5">
                  <c:v>20.960267999999999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79-4553-8A80-01F3BFDF2CFB}"/>
            </c:ext>
          </c:extLst>
        </c:ser>
        <c:ser>
          <c:idx val="6"/>
          <c:order val="6"/>
          <c:tx>
            <c:strRef>
              <c:f>Graphing!$K$28</c:f>
              <c:strCache>
                <c:ptCount val="1"/>
                <c:pt idx="0">
                  <c:v>Super America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8.080808080808080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BF-4DFB-AEB6-CF9E4D1468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Graphing!$L$23:$Q$23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Graphing!$L$28:$Q$28</c:f>
              <c:numCache>
                <c:formatCode>_(* #,##0.0_);_(* \(#,##0.0\);_(* "-"??_);_(@_)</c:formatCode>
                <c:ptCount val="6"/>
                <c:pt idx="0">
                  <c:v>18.143840000000001</c:v>
                </c:pt>
                <c:pt idx="1">
                  <c:v>18.414078</c:v>
                </c:pt>
                <c:pt idx="2">
                  <c:v>19.505224999999999</c:v>
                </c:pt>
                <c:pt idx="3">
                  <c:v>20.537109999999998</c:v>
                </c:pt>
                <c:pt idx="4">
                  <c:v>20.465699999999998</c:v>
                </c:pt>
                <c:pt idx="5">
                  <c:v>22.06344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F-4DFB-AEB6-CF9E4D146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195944"/>
        <c:axId val="416201520"/>
      </c:lineChart>
      <c:catAx>
        <c:axId val="41619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16201520"/>
        <c:crosses val="autoZero"/>
        <c:auto val="1"/>
        <c:lblAlgn val="ctr"/>
        <c:lblOffset val="100"/>
        <c:noMultiLvlLbl val="0"/>
      </c:catAx>
      <c:valAx>
        <c:axId val="4162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16195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/>
              <a:t>Realty Income's Revenue from 20 Largest 2016 Tenants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Graphing!$K$33</c:f>
              <c:strCache>
                <c:ptCount val="1"/>
                <c:pt idx="0">
                  <c:v>Top Five (2016)</c:v>
                </c:pt>
              </c:strCache>
            </c:strRef>
          </c:tx>
          <c:spPr>
            <a:ln w="19050" cap="rnd">
              <a:solidFill>
                <a:srgbClr val="0049AA"/>
              </a:solidFill>
              <a:round/>
            </a:ln>
            <a:effectLst/>
          </c:spPr>
          <c:marker>
            <c:symbol val="none"/>
          </c:marker>
          <c:cat>
            <c:numRef>
              <c:f>Graphing!$L$32:$Q$32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Graphing!$L$33:$Q$33</c:f>
              <c:numCache>
                <c:formatCode>_(* #,##0.0_);_(* \(#,##0.0\);_(* "-"??_);_(@_)</c:formatCode>
                <c:ptCount val="6"/>
                <c:pt idx="0">
                  <c:v>18.96856</c:v>
                </c:pt>
                <c:pt idx="1">
                  <c:v>55.726815000000002</c:v>
                </c:pt>
                <c:pt idx="2">
                  <c:v>169.305353</c:v>
                </c:pt>
                <c:pt idx="3">
                  <c:v>228.70872499999999</c:v>
                </c:pt>
                <c:pt idx="4">
                  <c:v>256.84453500000001</c:v>
                </c:pt>
                <c:pt idx="5">
                  <c:v>270.27714000000003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7-4DDF-B82D-48E46AE89CC4}"/>
            </c:ext>
          </c:extLst>
        </c:ser>
        <c:ser>
          <c:idx val="1"/>
          <c:order val="1"/>
          <c:tx>
            <c:strRef>
              <c:f>Graphing!$K$34</c:f>
              <c:strCache>
                <c:ptCount val="1"/>
                <c:pt idx="0">
                  <c:v>Next 10 (2016)</c:v>
                </c:pt>
              </c:strCache>
            </c:strRef>
          </c:tx>
          <c:spPr>
            <a:ln w="19050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Graphing!$L$32:$Q$32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Graphing!$L$34:$Q$34</c:f>
              <c:numCache>
                <c:formatCode>_(* #,##0.0_);_(* \(#,##0.0\);_(* "-"??_);_(@_)</c:formatCode>
                <c:ptCount val="6"/>
                <c:pt idx="0">
                  <c:v>96.079880000000017</c:v>
                </c:pt>
                <c:pt idx="1">
                  <c:v>109.03072499999999</c:v>
                </c:pt>
                <c:pt idx="2">
                  <c:v>164.624099</c:v>
                </c:pt>
                <c:pt idx="3">
                  <c:v>197.90306000000001</c:v>
                </c:pt>
                <c:pt idx="4">
                  <c:v>226.14598500000002</c:v>
                </c:pt>
                <c:pt idx="5">
                  <c:v>236.07880799999992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7-4DDF-B82D-48E46AE89CC4}"/>
            </c:ext>
          </c:extLst>
        </c:ser>
        <c:ser>
          <c:idx val="2"/>
          <c:order val="2"/>
          <c:tx>
            <c:strRef>
              <c:f>Graphing!$K$35</c:f>
              <c:strCache>
                <c:ptCount val="1"/>
                <c:pt idx="0">
                  <c:v>Bottom Five (2016)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Graphing!$L$32:$Q$32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Graphing!$L$35:$Q$35</c:f>
              <c:numCache>
                <c:formatCode>_(* #,##0.0_);_(* \(#,##0.0\);_(* "-"??_);_(@_)</c:formatCode>
                <c:ptCount val="6"/>
                <c:pt idx="0">
                  <c:v>18.143840000000001</c:v>
                </c:pt>
                <c:pt idx="1">
                  <c:v>9.6916200000000003</c:v>
                </c:pt>
                <c:pt idx="2">
                  <c:v>0</c:v>
                </c:pt>
                <c:pt idx="3">
                  <c:v>28.938655000000001</c:v>
                </c:pt>
                <c:pt idx="4">
                  <c:v>50.140965000000001</c:v>
                </c:pt>
                <c:pt idx="5">
                  <c:v>82.737899999999982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7-4DDF-B82D-48E46AE8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196928"/>
        <c:axId val="416202176"/>
      </c:lineChart>
      <c:catAx>
        <c:axId val="41619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16202176"/>
        <c:crosses val="autoZero"/>
        <c:auto val="1"/>
        <c:lblAlgn val="ctr"/>
        <c:lblOffset val="100"/>
        <c:noMultiLvlLbl val="0"/>
      </c:catAx>
      <c:valAx>
        <c:axId val="41620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50"/>
                  <a:t>Revenue ($mm)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1619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/>
              <a:t>Realty Income's Dilution-Adjusted Revenue from 20 Largest 2016 Tenants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Graphing!$K$41</c:f>
              <c:strCache>
                <c:ptCount val="1"/>
                <c:pt idx="0">
                  <c:v>Top Five (2016)</c:v>
                </c:pt>
              </c:strCache>
            </c:strRef>
          </c:tx>
          <c:spPr>
            <a:ln w="19050" cap="rnd">
              <a:solidFill>
                <a:srgbClr val="0049AA"/>
              </a:solidFill>
              <a:round/>
            </a:ln>
            <a:effectLst/>
          </c:spPr>
          <c:marker>
            <c:symbol val="none"/>
          </c:marker>
          <c:cat>
            <c:numRef>
              <c:f>Graphing!$L$40:$Q$40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Graphing!$L$41:$Q$41</c:f>
              <c:numCache>
                <c:formatCode>_(* #,##0.0_);_(* \(#,##0.0\);_(* "-"??_);_(@_)</c:formatCode>
                <c:ptCount val="6"/>
                <c:pt idx="0">
                  <c:v>18.96856</c:v>
                </c:pt>
                <c:pt idx="1">
                  <c:v>55.631159113404628</c:v>
                </c:pt>
                <c:pt idx="2">
                  <c:v>108.7086600582988</c:v>
                </c:pt>
                <c:pt idx="3">
                  <c:v>135.49083186211521</c:v>
                </c:pt>
                <c:pt idx="4">
                  <c:v>136.64295756277136</c:v>
                </c:pt>
                <c:pt idx="5">
                  <c:v>138.39975296868681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4-40E5-834A-54C0C113A1A6}"/>
            </c:ext>
          </c:extLst>
        </c:ser>
        <c:ser>
          <c:idx val="1"/>
          <c:order val="1"/>
          <c:tx>
            <c:strRef>
              <c:f>Graphing!$K$42</c:f>
              <c:strCache>
                <c:ptCount val="1"/>
                <c:pt idx="0">
                  <c:v>Next 10 (2016)</c:v>
                </c:pt>
              </c:strCache>
            </c:strRef>
          </c:tx>
          <c:spPr>
            <a:ln w="19050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Graphing!$L$40:$Q$40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Graphing!$L$42:$Q$42</c:f>
              <c:numCache>
                <c:formatCode>_(* #,##0.0_);_(* \(#,##0.0\);_(* "-"??_);_(@_)</c:formatCode>
                <c:ptCount val="6"/>
                <c:pt idx="0">
                  <c:v>96.079880000000017</c:v>
                </c:pt>
                <c:pt idx="1">
                  <c:v>108.84357217840034</c:v>
                </c:pt>
                <c:pt idx="2">
                  <c:v>105.7028906557652</c:v>
                </c:pt>
                <c:pt idx="3">
                  <c:v>117.24104634599358</c:v>
                </c:pt>
                <c:pt idx="4">
                  <c:v>120.31112996562739</c:v>
                </c:pt>
                <c:pt idx="5">
                  <c:v>120.88794749101618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14-40E5-834A-54C0C113A1A6}"/>
            </c:ext>
          </c:extLst>
        </c:ser>
        <c:ser>
          <c:idx val="2"/>
          <c:order val="2"/>
          <c:tx>
            <c:strRef>
              <c:f>Graphing!$K$43</c:f>
              <c:strCache>
                <c:ptCount val="1"/>
                <c:pt idx="0">
                  <c:v>Bottom Five (2016)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Graphing!$L$40:$Q$40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Graphing!$L$43:$Q$43</c:f>
              <c:numCache>
                <c:formatCode>_(* #,##0.0_);_(* \(#,##0.0\);_(* "-"??_);_(@_)</c:formatCode>
                <c:ptCount val="6"/>
                <c:pt idx="0">
                  <c:v>18.143840000000001</c:v>
                </c:pt>
                <c:pt idx="1">
                  <c:v>9.6749841936355878</c:v>
                </c:pt>
                <c:pt idx="2">
                  <c:v>0</c:v>
                </c:pt>
                <c:pt idx="3">
                  <c:v>17.143737909083967</c:v>
                </c:pt>
                <c:pt idx="4">
                  <c:v>26.675318408668513</c:v>
                </c:pt>
                <c:pt idx="5">
                  <c:v>42.367271316944922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14-40E5-834A-54C0C113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593248"/>
        <c:axId val="621596200"/>
      </c:lineChart>
      <c:catAx>
        <c:axId val="62159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21596200"/>
        <c:crosses val="autoZero"/>
        <c:auto val="1"/>
        <c:lblAlgn val="ctr"/>
        <c:lblOffset val="100"/>
        <c:noMultiLvlLbl val="0"/>
      </c:catAx>
      <c:valAx>
        <c:axId val="62159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Revenues ($mm)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2159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C7366D-EAF5-4925-93C1-100EA31504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6E39CA-6C14-4A3C-B09E-0A6BDAF4FE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51E578-2B08-41AC-8D21-67462C9A2E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626210-317B-45D6-8754-1B2EE91206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 Kobayashi-Solomon" refreshedDate="42824.458701504627" createdVersion="1" refreshedVersion="6" recordCount="105" upgradeOnRefresh="1">
  <cacheSource type="worksheet">
    <worksheetSource ref="A1:C106" sheet="Raw Data"/>
  </cacheSource>
  <cacheFields count="3">
    <cacheField name="company name" numFmtId="0">
      <sharedItems count="41">
        <s v="7-Eleven"/>
        <s v="AMC Theatres"/>
        <s v="BJ s Wholesale Club"/>
        <s v="Circle K (Couche-Tard)"/>
        <s v="CVS Pharmacy"/>
        <s v="Diageo"/>
        <s v="Dollar General"/>
        <s v="Dollar Tree / Family Dollar"/>
        <s v="FedEx"/>
        <s v="FreedomRoads / Camping World"/>
        <s v="GPM Investments / Fas Mart"/>
        <s v="Home Depot"/>
        <s v="LA Fitness"/>
        <s v="Life Time Fitness"/>
        <s v="Regal Cinemas"/>
        <s v="Rite Aid"/>
        <s v="Super America / Western Refining"/>
        <s v="TBC Corporation (Sumitomo)"/>
        <s v="Walgreens"/>
        <s v="Walmart / Sam s Club"/>
        <s v="Circle K / The Pantry"/>
        <s v="AMC Theaters"/>
        <s v="BJ s Wholesale Clubs"/>
        <s v="Northern Tier Retail / SuperAmerica"/>
        <s v="TBC Corporation"/>
        <s v="NPC International"/>
        <s v="Smart &amp; Final"/>
        <s v="Family Dollar"/>
        <s v="Northern Tier Energy/Super America"/>
        <s v="Circle K"/>
        <s v="The Pantry"/>
        <s v="Walmart/Sam s Club"/>
        <s v="GPM Investments/Fas Mart"/>
        <s v="FreedomRoads/Camping World"/>
        <s v="L.A. Fitness"/>
        <s v="NPC International/Pizza Hut"/>
        <s v="Friendly s Ice Cream"/>
        <s v="Fed-Ex"/>
        <s v="National Tire &amp; Battery"/>
        <s v="Hometown Buffet"/>
        <s v="La Petite Academy"/>
      </sharedItems>
    </cacheField>
    <cacheField name="fiscalYear" numFmtId="0">
      <sharedItems containsSemiMixedTypes="0" containsString="0" containsNumber="1" containsInteger="1" minValue="2011" maxValue="2016" count="6">
        <n v="2016"/>
        <n v="2015"/>
        <n v="2014"/>
        <n v="2013"/>
        <n v="2012"/>
        <n v="2011"/>
      </sharedItems>
    </cacheField>
    <cacheField name="pctRentalIncome" numFmtId="10">
      <sharedItems containsSemiMixedTypes="0" containsString="0" containsNumber="1" minValue="1.0999999999999999E-2" maxValue="7.0000000000000007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">
  <r>
    <x v="0"/>
    <x v="0"/>
    <n v="1.7999999999999999E-2"/>
  </r>
  <r>
    <x v="1"/>
    <x v="0"/>
    <n v="2.5999999999999999E-2"/>
  </r>
  <r>
    <x v="2"/>
    <x v="0"/>
    <n v="2.4E-2"/>
  </r>
  <r>
    <x v="3"/>
    <x v="0"/>
    <n v="2.5999999999999999E-2"/>
  </r>
  <r>
    <x v="4"/>
    <x v="0"/>
    <n v="0.02"/>
  </r>
  <r>
    <x v="5"/>
    <x v="0"/>
    <n v="2.1999999999999999E-2"/>
  </r>
  <r>
    <x v="6"/>
    <x v="0"/>
    <n v="4.2000000000000003E-2"/>
  </r>
  <r>
    <x v="7"/>
    <x v="0"/>
    <n v="3.7999999999999999E-2"/>
  </r>
  <r>
    <x v="8"/>
    <x v="0"/>
    <n v="5.5E-2"/>
  </r>
  <r>
    <x v="9"/>
    <x v="0"/>
    <n v="1.2E-2"/>
  </r>
  <r>
    <x v="10"/>
    <x v="0"/>
    <n v="1.9E-2"/>
  </r>
  <r>
    <x v="11"/>
    <x v="0"/>
    <n v="1.0999999999999999E-2"/>
  </r>
  <r>
    <x v="12"/>
    <x v="0"/>
    <n v="0.04"/>
  </r>
  <r>
    <x v="13"/>
    <x v="0"/>
    <n v="1.7999999999999999E-2"/>
  </r>
  <r>
    <x v="14"/>
    <x v="0"/>
    <n v="1.9E-2"/>
  </r>
  <r>
    <x v="15"/>
    <x v="0"/>
    <n v="1.9E-2"/>
  </r>
  <r>
    <x v="16"/>
    <x v="0"/>
    <n v="0.02"/>
  </r>
  <r>
    <x v="17"/>
    <x v="0"/>
    <n v="1.6E-2"/>
  </r>
  <r>
    <x v="18"/>
    <x v="0"/>
    <n v="7.0000000000000007E-2"/>
  </r>
  <r>
    <x v="19"/>
    <x v="0"/>
    <n v="1.9E-2"/>
  </r>
  <r>
    <x v="18"/>
    <x v="1"/>
    <n v="6.9000000000000006E-2"/>
  </r>
  <r>
    <x v="8"/>
    <x v="1"/>
    <n v="5.1999999999999998E-2"/>
  </r>
  <r>
    <x v="6"/>
    <x v="1"/>
    <n v="4.5999999999999999E-2"/>
  </r>
  <r>
    <x v="12"/>
    <x v="1"/>
    <n v="4.2000000000000003E-2"/>
  </r>
  <r>
    <x v="7"/>
    <x v="1"/>
    <n v="4.2000000000000003E-2"/>
  </r>
  <r>
    <x v="20"/>
    <x v="1"/>
    <n v="0.03"/>
  </r>
  <r>
    <x v="21"/>
    <x v="1"/>
    <n v="2.7E-2"/>
  </r>
  <r>
    <x v="22"/>
    <x v="1"/>
    <n v="2.5999999999999999E-2"/>
  </r>
  <r>
    <x v="5"/>
    <x v="1"/>
    <n v="2.4E-2"/>
  </r>
  <r>
    <x v="14"/>
    <x v="1"/>
    <n v="2.1000000000000001E-2"/>
  </r>
  <r>
    <x v="10"/>
    <x v="1"/>
    <n v="2.1000000000000001E-2"/>
  </r>
  <r>
    <x v="15"/>
    <x v="1"/>
    <n v="0.02"/>
  </r>
  <r>
    <x v="23"/>
    <x v="1"/>
    <n v="0.02"/>
  </r>
  <r>
    <x v="13"/>
    <x v="1"/>
    <n v="0.02"/>
  </r>
  <r>
    <x v="4"/>
    <x v="1"/>
    <n v="1.9E-2"/>
  </r>
  <r>
    <x v="24"/>
    <x v="1"/>
    <n v="1.7000000000000001E-2"/>
  </r>
  <r>
    <x v="19"/>
    <x v="1"/>
    <n v="1.2999999999999999E-2"/>
  </r>
  <r>
    <x v="25"/>
    <x v="1"/>
    <n v="1.2999999999999999E-2"/>
  </r>
  <r>
    <x v="9"/>
    <x v="1"/>
    <n v="1.2E-2"/>
  </r>
  <r>
    <x v="26"/>
    <x v="1"/>
    <n v="1.0999999999999999E-2"/>
  </r>
  <r>
    <x v="18"/>
    <x v="2"/>
    <n v="5.3999999999999999E-2"/>
  </r>
  <r>
    <x v="8"/>
    <x v="2"/>
    <n v="5.0999999999999997E-2"/>
  </r>
  <r>
    <x v="6"/>
    <x v="2"/>
    <n v="4.9000000000000002E-2"/>
  </r>
  <r>
    <x v="12"/>
    <x v="2"/>
    <n v="4.5999999999999999E-2"/>
  </r>
  <r>
    <x v="27"/>
    <x v="2"/>
    <n v="4.4999999999999998E-2"/>
  </r>
  <r>
    <x v="22"/>
    <x v="2"/>
    <n v="2.8000000000000001E-2"/>
  </r>
  <r>
    <x v="1"/>
    <x v="2"/>
    <n v="2.7E-2"/>
  </r>
  <r>
    <x v="5"/>
    <x v="2"/>
    <n v="2.5999999999999999E-2"/>
  </r>
  <r>
    <x v="14"/>
    <x v="2"/>
    <n v="2.3E-2"/>
  </r>
  <r>
    <x v="28"/>
    <x v="2"/>
    <n v="2.1999999999999999E-2"/>
  </r>
  <r>
    <x v="4"/>
    <x v="2"/>
    <n v="2.1000000000000001E-2"/>
  </r>
  <r>
    <x v="15"/>
    <x v="2"/>
    <n v="1.9E-2"/>
  </r>
  <r>
    <x v="24"/>
    <x v="2"/>
    <n v="1.9E-2"/>
  </r>
  <r>
    <x v="29"/>
    <x v="2"/>
    <n v="1.7999999999999999E-2"/>
  </r>
  <r>
    <x v="30"/>
    <x v="2"/>
    <n v="1.6E-2"/>
  </r>
  <r>
    <x v="31"/>
    <x v="2"/>
    <n v="1.4E-2"/>
  </r>
  <r>
    <x v="25"/>
    <x v="2"/>
    <n v="1.4E-2"/>
  </r>
  <r>
    <x v="32"/>
    <x v="2"/>
    <n v="1.4E-2"/>
  </r>
  <r>
    <x v="33"/>
    <x v="2"/>
    <n v="1.2E-2"/>
  </r>
  <r>
    <x v="26"/>
    <x v="2"/>
    <n v="1.2E-2"/>
  </r>
  <r>
    <x v="8"/>
    <x v="3"/>
    <n v="5.1999999999999998E-2"/>
  </r>
  <r>
    <x v="18"/>
    <x v="3"/>
    <n v="0.05"/>
  </r>
  <r>
    <x v="27"/>
    <x v="3"/>
    <n v="4.8000000000000001E-2"/>
  </r>
  <r>
    <x v="12"/>
    <x v="3"/>
    <n v="4.2999999999999997E-2"/>
  </r>
  <r>
    <x v="1"/>
    <x v="3"/>
    <n v="3.1E-2"/>
  </r>
  <r>
    <x v="5"/>
    <x v="3"/>
    <n v="2.9000000000000001E-2"/>
  </r>
  <r>
    <x v="22"/>
    <x v="3"/>
    <n v="2.9000000000000001E-2"/>
  </r>
  <r>
    <x v="28"/>
    <x v="3"/>
    <n v="2.5000000000000001E-2"/>
  </r>
  <r>
    <x v="6"/>
    <x v="3"/>
    <n v="2.4E-2"/>
  </r>
  <r>
    <x v="15"/>
    <x v="3"/>
    <n v="2.2000000000000002E-2"/>
  </r>
  <r>
    <x v="14"/>
    <x v="3"/>
    <n v="2.1000000000000001E-2"/>
  </r>
  <r>
    <x v="4"/>
    <x v="3"/>
    <n v="2.1000000000000001E-2"/>
  </r>
  <r>
    <x v="30"/>
    <x v="3"/>
    <n v="1.8000000000000002E-2"/>
  </r>
  <r>
    <x v="29"/>
    <x v="3"/>
    <n v="1.7000000000000001E-2"/>
  </r>
  <r>
    <x v="31"/>
    <x v="3"/>
    <n v="1.6E-2"/>
  </r>
  <r>
    <x v="34"/>
    <x v="4"/>
    <n v="5.0999999999999997E-2"/>
  </r>
  <r>
    <x v="1"/>
    <x v="4"/>
    <n v="4.5999999999999999E-2"/>
  </r>
  <r>
    <x v="27"/>
    <x v="4"/>
    <n v="4.3999999999999997E-2"/>
  </r>
  <r>
    <x v="5"/>
    <x v="4"/>
    <n v="4.3999999999999997E-2"/>
  </r>
  <r>
    <x v="22"/>
    <x v="4"/>
    <n v="4.2999999999999997E-2"/>
  </r>
  <r>
    <x v="28"/>
    <x v="4"/>
    <n v="3.7999999999999999E-2"/>
  </r>
  <r>
    <x v="14"/>
    <x v="4"/>
    <n v="3.2000000000000001E-2"/>
  </r>
  <r>
    <x v="30"/>
    <x v="4"/>
    <n v="2.7E-2"/>
  </r>
  <r>
    <x v="35"/>
    <x v="4"/>
    <n v="2.3E-2"/>
  </r>
  <r>
    <x v="15"/>
    <x v="4"/>
    <n v="2.1999999999999999E-2"/>
  </r>
  <r>
    <x v="36"/>
    <x v="4"/>
    <n v="2.1000000000000001E-2"/>
  </r>
  <r>
    <x v="26"/>
    <x v="4"/>
    <n v="2.1000000000000001E-2"/>
  </r>
  <r>
    <x v="37"/>
    <x v="4"/>
    <n v="0.02"/>
  </r>
  <r>
    <x v="33"/>
    <x v="4"/>
    <n v="0.02"/>
  </r>
  <r>
    <x v="38"/>
    <x v="4"/>
    <n v="1.9E-2"/>
  </r>
  <r>
    <x v="1"/>
    <x v="5"/>
    <n v="5.2999999999999999E-2"/>
  </r>
  <r>
    <x v="5"/>
    <x v="5"/>
    <n v="0.05"/>
  </r>
  <r>
    <x v="34"/>
    <x v="5"/>
    <n v="4.5999999999999999E-2"/>
  </r>
  <r>
    <x v="28"/>
    <x v="5"/>
    <n v="4.3999999999999997E-2"/>
  </r>
  <r>
    <x v="39"/>
    <x v="5"/>
    <n v="3.9E-2"/>
  </r>
  <r>
    <x v="14"/>
    <x v="5"/>
    <n v="3.4000000000000002E-2"/>
  </r>
  <r>
    <x v="36"/>
    <x v="5"/>
    <n v="3.2000000000000001E-2"/>
  </r>
  <r>
    <x v="30"/>
    <x v="5"/>
    <n v="3.1E-2"/>
  </r>
  <r>
    <x v="35"/>
    <x v="5"/>
    <n v="2.7E-2"/>
  </r>
  <r>
    <x v="2"/>
    <x v="5"/>
    <n v="2.5999999999999999E-2"/>
  </r>
  <r>
    <x v="15"/>
    <x v="5"/>
    <n v="2.5999999999999999E-2"/>
  </r>
  <r>
    <x v="26"/>
    <x v="5"/>
    <n v="2.4E-2"/>
  </r>
  <r>
    <x v="33"/>
    <x v="5"/>
    <n v="2.1999999999999999E-2"/>
  </r>
  <r>
    <x v="24"/>
    <x v="5"/>
    <n v="2.1999999999999999E-2"/>
  </r>
  <r>
    <x v="40"/>
    <x v="5"/>
    <n v="2.1999999999999999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3:H46" firstHeaderRow="1" firstDataRow="2" firstDataCol="1"/>
  <pivotFields count="3">
    <pivotField axis="axisRow" compact="0" outline="0" subtotalTop="0" showAll="0" includeNewItemsInFilter="1">
      <items count="42">
        <item x="0"/>
        <item x="21"/>
        <item x="1"/>
        <item x="2"/>
        <item x="22"/>
        <item x="29"/>
        <item x="3"/>
        <item x="20"/>
        <item x="4"/>
        <item x="5"/>
        <item x="6"/>
        <item x="7"/>
        <item x="27"/>
        <item x="8"/>
        <item x="37"/>
        <item x="9"/>
        <item x="33"/>
        <item x="36"/>
        <item x="10"/>
        <item x="32"/>
        <item x="11"/>
        <item x="39"/>
        <item x="34"/>
        <item x="12"/>
        <item x="40"/>
        <item x="13"/>
        <item x="38"/>
        <item x="28"/>
        <item x="23"/>
        <item x="25"/>
        <item x="35"/>
        <item x="14"/>
        <item x="15"/>
        <item x="26"/>
        <item x="16"/>
        <item x="24"/>
        <item x="17"/>
        <item x="30"/>
        <item x="18"/>
        <item x="19"/>
        <item x="31"/>
        <item t="default"/>
      </items>
    </pivotField>
    <pivotField axis="axisCol" compact="0" outline="0" subtotalTop="0" showAll="0" includeNewItemsInFilter="1">
      <items count="7">
        <item x="5"/>
        <item x="4"/>
        <item x="3"/>
        <item x="2"/>
        <item x="1"/>
        <item x="0"/>
        <item t="default"/>
      </items>
    </pivotField>
    <pivotField dataField="1" compact="0" numFmtId="10" outline="0" subtotalTop="0" showAll="0" includeNewItemsInFilter="1"/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pctRentalIncome" fld="2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workbookViewId="0"/>
  </sheetViews>
  <sheetFormatPr defaultColWidth="9.28515625" defaultRowHeight="12.75" x14ac:dyDescent="0.2"/>
  <cols>
    <col min="1" max="1" width="39.140625" style="2" customWidth="1"/>
    <col min="2" max="2" width="11.42578125" style="2" bestFit="1" customWidth="1"/>
    <col min="3" max="3" width="10.7109375" style="2" customWidth="1"/>
    <col min="4" max="256" width="9.85546875" style="2" customWidth="1"/>
    <col min="257" max="16384" width="9.28515625" style="2"/>
  </cols>
  <sheetData>
    <row r="1" spans="1:3" x14ac:dyDescent="0.2">
      <c r="A1" s="3" t="s">
        <v>29</v>
      </c>
      <c r="B1" s="3" t="s">
        <v>27</v>
      </c>
      <c r="C1" s="3" t="s">
        <v>28</v>
      </c>
    </row>
    <row r="2" spans="1:3" x14ac:dyDescent="0.2">
      <c r="A2" s="1" t="s">
        <v>4</v>
      </c>
      <c r="B2" s="3">
        <v>2016</v>
      </c>
      <c r="C2" s="4">
        <v>1.7999999999999999E-2</v>
      </c>
    </row>
    <row r="3" spans="1:3" x14ac:dyDescent="0.2">
      <c r="A3" s="1" t="s">
        <v>13</v>
      </c>
      <c r="B3" s="3">
        <v>2016</v>
      </c>
      <c r="C3" s="4">
        <v>2.5999999999999999E-2</v>
      </c>
    </row>
    <row r="4" spans="1:3" x14ac:dyDescent="0.2">
      <c r="A4" s="1" t="s">
        <v>12</v>
      </c>
      <c r="B4" s="3">
        <v>2016</v>
      </c>
      <c r="C4" s="4">
        <v>2.4E-2</v>
      </c>
    </row>
    <row r="5" spans="1:3" x14ac:dyDescent="0.2">
      <c r="A5" s="1" t="s">
        <v>14</v>
      </c>
      <c r="B5" s="3">
        <v>2016</v>
      </c>
      <c r="C5" s="4">
        <v>2.5999999999999999E-2</v>
      </c>
    </row>
    <row r="6" spans="1:3" x14ac:dyDescent="0.2">
      <c r="A6" s="1" t="s">
        <v>10</v>
      </c>
      <c r="B6" s="3">
        <v>2016</v>
      </c>
      <c r="C6" s="4">
        <v>0.02</v>
      </c>
    </row>
    <row r="7" spans="1:3" x14ac:dyDescent="0.2">
      <c r="A7" s="1" t="s">
        <v>11</v>
      </c>
      <c r="B7" s="3">
        <v>2016</v>
      </c>
      <c r="C7" s="4">
        <v>2.1999999999999999E-2</v>
      </c>
    </row>
    <row r="8" spans="1:3" x14ac:dyDescent="0.2">
      <c r="A8" s="1" t="s">
        <v>17</v>
      </c>
      <c r="B8" s="3">
        <v>2016</v>
      </c>
      <c r="C8" s="4">
        <v>4.2000000000000003E-2</v>
      </c>
    </row>
    <row r="9" spans="1:3" x14ac:dyDescent="0.2">
      <c r="A9" s="1" t="s">
        <v>15</v>
      </c>
      <c r="B9" s="3">
        <v>2016</v>
      </c>
      <c r="C9" s="4">
        <v>3.7999999999999999E-2</v>
      </c>
    </row>
    <row r="10" spans="1:3" x14ac:dyDescent="0.2">
      <c r="A10" s="1" t="s">
        <v>18</v>
      </c>
      <c r="B10" s="3">
        <v>2016</v>
      </c>
      <c r="C10" s="4">
        <v>5.5E-2</v>
      </c>
    </row>
    <row r="11" spans="1:3" x14ac:dyDescent="0.2">
      <c r="A11" s="1" t="s">
        <v>1</v>
      </c>
      <c r="B11" s="3">
        <v>2016</v>
      </c>
      <c r="C11" s="4">
        <v>1.2E-2</v>
      </c>
    </row>
    <row r="12" spans="1:3" x14ac:dyDescent="0.2">
      <c r="A12" s="1" t="s">
        <v>6</v>
      </c>
      <c r="B12" s="3">
        <v>2016</v>
      </c>
      <c r="C12" s="4">
        <v>1.9E-2</v>
      </c>
    </row>
    <row r="13" spans="1:3" x14ac:dyDescent="0.2">
      <c r="A13" s="1" t="s">
        <v>0</v>
      </c>
      <c r="B13" s="3">
        <v>2016</v>
      </c>
      <c r="C13" s="4">
        <v>1.0999999999999999E-2</v>
      </c>
    </row>
    <row r="14" spans="1:3" x14ac:dyDescent="0.2">
      <c r="A14" s="1" t="s">
        <v>16</v>
      </c>
      <c r="B14" s="3">
        <v>2016</v>
      </c>
      <c r="C14" s="4">
        <v>0.04</v>
      </c>
    </row>
    <row r="15" spans="1:3" x14ac:dyDescent="0.2">
      <c r="A15" s="1" t="s">
        <v>3</v>
      </c>
      <c r="B15" s="3">
        <v>2016</v>
      </c>
      <c r="C15" s="4">
        <v>1.7999999999999999E-2</v>
      </c>
    </row>
    <row r="16" spans="1:3" x14ac:dyDescent="0.2">
      <c r="A16" s="1" t="s">
        <v>7</v>
      </c>
      <c r="B16" s="3">
        <v>2016</v>
      </c>
      <c r="C16" s="4">
        <v>1.9E-2</v>
      </c>
    </row>
    <row r="17" spans="1:3" x14ac:dyDescent="0.2">
      <c r="A17" s="1" t="s">
        <v>5</v>
      </c>
      <c r="B17" s="3">
        <v>2016</v>
      </c>
      <c r="C17" s="4">
        <v>1.9E-2</v>
      </c>
    </row>
    <row r="18" spans="1:3" x14ac:dyDescent="0.2">
      <c r="A18" s="1" t="s">
        <v>9</v>
      </c>
      <c r="B18" s="3">
        <v>2016</v>
      </c>
      <c r="C18" s="4">
        <v>0.02</v>
      </c>
    </row>
    <row r="19" spans="1:3" x14ac:dyDescent="0.2">
      <c r="A19" s="1" t="s">
        <v>2</v>
      </c>
      <c r="B19" s="3">
        <v>2016</v>
      </c>
      <c r="C19" s="4">
        <v>1.6E-2</v>
      </c>
    </row>
    <row r="20" spans="1:3" x14ac:dyDescent="0.2">
      <c r="A20" s="1" t="s">
        <v>19</v>
      </c>
      <c r="B20" s="3">
        <v>2016</v>
      </c>
      <c r="C20" s="4">
        <v>7.0000000000000007E-2</v>
      </c>
    </row>
    <row r="21" spans="1:3" x14ac:dyDescent="0.2">
      <c r="A21" s="1" t="s">
        <v>8</v>
      </c>
      <c r="B21" s="3">
        <v>2016</v>
      </c>
      <c r="C21" s="4">
        <v>1.9E-2</v>
      </c>
    </row>
    <row r="22" spans="1:3" x14ac:dyDescent="0.2">
      <c r="A22" s="1" t="s">
        <v>19</v>
      </c>
      <c r="B22" s="3">
        <v>2015</v>
      </c>
      <c r="C22" s="4">
        <v>6.9000000000000006E-2</v>
      </c>
    </row>
    <row r="23" spans="1:3" x14ac:dyDescent="0.2">
      <c r="A23" s="1" t="s">
        <v>18</v>
      </c>
      <c r="B23" s="3">
        <v>2015</v>
      </c>
      <c r="C23" s="4">
        <v>5.1999999999999998E-2</v>
      </c>
    </row>
    <row r="24" spans="1:3" x14ac:dyDescent="0.2">
      <c r="A24" s="1" t="s">
        <v>17</v>
      </c>
      <c r="B24" s="3">
        <v>2015</v>
      </c>
      <c r="C24" s="4">
        <v>4.5999999999999999E-2</v>
      </c>
    </row>
    <row r="25" spans="1:3" x14ac:dyDescent="0.2">
      <c r="A25" s="1" t="s">
        <v>16</v>
      </c>
      <c r="B25" s="3">
        <v>2015</v>
      </c>
      <c r="C25" s="4">
        <v>4.2000000000000003E-2</v>
      </c>
    </row>
    <row r="26" spans="1:3" x14ac:dyDescent="0.2">
      <c r="A26" s="1" t="s">
        <v>15</v>
      </c>
      <c r="B26" s="3">
        <v>2015</v>
      </c>
      <c r="C26" s="4">
        <v>4.2000000000000003E-2</v>
      </c>
    </row>
    <row r="27" spans="1:3" x14ac:dyDescent="0.2">
      <c r="A27" s="1" t="s">
        <v>20</v>
      </c>
      <c r="B27" s="3">
        <v>2015</v>
      </c>
      <c r="C27" s="4">
        <v>0.03</v>
      </c>
    </row>
    <row r="28" spans="1:3" x14ac:dyDescent="0.2">
      <c r="A28" s="1" t="s">
        <v>21</v>
      </c>
      <c r="B28" s="3">
        <v>2015</v>
      </c>
      <c r="C28" s="4">
        <v>2.7E-2</v>
      </c>
    </row>
    <row r="29" spans="1:3" x14ac:dyDescent="0.2">
      <c r="A29" s="1" t="s">
        <v>22</v>
      </c>
      <c r="B29" s="3">
        <v>2015</v>
      </c>
      <c r="C29" s="4">
        <v>2.5999999999999999E-2</v>
      </c>
    </row>
    <row r="30" spans="1:3" x14ac:dyDescent="0.2">
      <c r="A30" s="1" t="s">
        <v>11</v>
      </c>
      <c r="B30" s="3">
        <v>2015</v>
      </c>
      <c r="C30" s="4">
        <v>2.4E-2</v>
      </c>
    </row>
    <row r="31" spans="1:3" x14ac:dyDescent="0.2">
      <c r="A31" s="1" t="s">
        <v>7</v>
      </c>
      <c r="B31" s="3">
        <v>2015</v>
      </c>
      <c r="C31" s="4">
        <v>2.1000000000000001E-2</v>
      </c>
    </row>
    <row r="32" spans="1:3" x14ac:dyDescent="0.2">
      <c r="A32" s="1" t="s">
        <v>6</v>
      </c>
      <c r="B32" s="3">
        <v>2015</v>
      </c>
      <c r="C32" s="4">
        <v>2.1000000000000001E-2</v>
      </c>
    </row>
    <row r="33" spans="1:3" x14ac:dyDescent="0.2">
      <c r="A33" s="1" t="s">
        <v>5</v>
      </c>
      <c r="B33" s="3">
        <v>2015</v>
      </c>
      <c r="C33" s="4">
        <v>0.02</v>
      </c>
    </row>
    <row r="34" spans="1:3" x14ac:dyDescent="0.2">
      <c r="A34" s="1" t="s">
        <v>23</v>
      </c>
      <c r="B34" s="3">
        <v>2015</v>
      </c>
      <c r="C34" s="4">
        <v>0.02</v>
      </c>
    </row>
    <row r="35" spans="1:3" x14ac:dyDescent="0.2">
      <c r="A35" s="1" t="s">
        <v>3</v>
      </c>
      <c r="B35" s="3">
        <v>2015</v>
      </c>
      <c r="C35" s="4">
        <v>0.02</v>
      </c>
    </row>
    <row r="36" spans="1:3" x14ac:dyDescent="0.2">
      <c r="A36" s="1" t="s">
        <v>10</v>
      </c>
      <c r="B36" s="3">
        <v>2015</v>
      </c>
      <c r="C36" s="4">
        <v>1.9E-2</v>
      </c>
    </row>
    <row r="37" spans="1:3" x14ac:dyDescent="0.2">
      <c r="A37" s="1" t="s">
        <v>24</v>
      </c>
      <c r="B37" s="3">
        <v>2015</v>
      </c>
      <c r="C37" s="4">
        <v>1.7000000000000001E-2</v>
      </c>
    </row>
    <row r="38" spans="1:3" x14ac:dyDescent="0.2">
      <c r="A38" s="1" t="s">
        <v>8</v>
      </c>
      <c r="B38" s="3">
        <v>2015</v>
      </c>
      <c r="C38" s="4">
        <v>1.2999999999999999E-2</v>
      </c>
    </row>
    <row r="39" spans="1:3" x14ac:dyDescent="0.2">
      <c r="A39" s="1" t="s">
        <v>25</v>
      </c>
      <c r="B39" s="3">
        <v>2015</v>
      </c>
      <c r="C39" s="4">
        <v>1.2999999999999999E-2</v>
      </c>
    </row>
    <row r="40" spans="1:3" x14ac:dyDescent="0.2">
      <c r="A40" s="1" t="s">
        <v>1</v>
      </c>
      <c r="B40" s="3">
        <v>2015</v>
      </c>
      <c r="C40" s="4">
        <v>1.2E-2</v>
      </c>
    </row>
    <row r="41" spans="1:3" x14ac:dyDescent="0.2">
      <c r="A41" s="1" t="s">
        <v>26</v>
      </c>
      <c r="B41" s="3">
        <v>2015</v>
      </c>
      <c r="C41" s="4">
        <v>1.0999999999999999E-2</v>
      </c>
    </row>
    <row r="42" spans="1:3" x14ac:dyDescent="0.2">
      <c r="A42" s="1" t="s">
        <v>19</v>
      </c>
      <c r="B42" s="3">
        <v>2014</v>
      </c>
      <c r="C42" s="4">
        <v>5.3999999999999999E-2</v>
      </c>
    </row>
    <row r="43" spans="1:3" x14ac:dyDescent="0.2">
      <c r="A43" s="1" t="s">
        <v>18</v>
      </c>
      <c r="B43" s="3">
        <v>2014</v>
      </c>
      <c r="C43" s="4">
        <v>5.0999999999999997E-2</v>
      </c>
    </row>
    <row r="44" spans="1:3" x14ac:dyDescent="0.2">
      <c r="A44" s="1" t="s">
        <v>17</v>
      </c>
      <c r="B44" s="3">
        <v>2014</v>
      </c>
      <c r="C44" s="4">
        <v>4.9000000000000002E-2</v>
      </c>
    </row>
    <row r="45" spans="1:3" x14ac:dyDescent="0.2">
      <c r="A45" s="1" t="s">
        <v>16</v>
      </c>
      <c r="B45" s="3">
        <v>2014</v>
      </c>
      <c r="C45" s="4">
        <v>4.5999999999999999E-2</v>
      </c>
    </row>
    <row r="46" spans="1:3" x14ac:dyDescent="0.2">
      <c r="A46" s="1" t="s">
        <v>30</v>
      </c>
      <c r="B46" s="3">
        <v>2014</v>
      </c>
      <c r="C46" s="4">
        <v>4.4999999999999998E-2</v>
      </c>
    </row>
    <row r="47" spans="1:3" x14ac:dyDescent="0.2">
      <c r="A47" s="1" t="s">
        <v>22</v>
      </c>
      <c r="B47" s="3">
        <v>2014</v>
      </c>
      <c r="C47" s="4">
        <v>2.8000000000000001E-2</v>
      </c>
    </row>
    <row r="48" spans="1:3" x14ac:dyDescent="0.2">
      <c r="A48" s="1" t="s">
        <v>13</v>
      </c>
      <c r="B48" s="3">
        <v>2014</v>
      </c>
      <c r="C48" s="4">
        <v>2.7E-2</v>
      </c>
    </row>
    <row r="49" spans="1:3" x14ac:dyDescent="0.2">
      <c r="A49" s="1" t="s">
        <v>11</v>
      </c>
      <c r="B49" s="3">
        <v>2014</v>
      </c>
      <c r="C49" s="4">
        <v>2.5999999999999999E-2</v>
      </c>
    </row>
    <row r="50" spans="1:3" x14ac:dyDescent="0.2">
      <c r="A50" s="1" t="s">
        <v>7</v>
      </c>
      <c r="B50" s="3">
        <v>2014</v>
      </c>
      <c r="C50" s="4">
        <v>2.3E-2</v>
      </c>
    </row>
    <row r="51" spans="1:3" x14ac:dyDescent="0.2">
      <c r="A51" s="1" t="s">
        <v>31</v>
      </c>
      <c r="B51" s="3">
        <v>2014</v>
      </c>
      <c r="C51" s="4">
        <v>2.1999999999999999E-2</v>
      </c>
    </row>
    <row r="52" spans="1:3" x14ac:dyDescent="0.2">
      <c r="A52" s="1" t="s">
        <v>10</v>
      </c>
      <c r="B52" s="3">
        <v>2014</v>
      </c>
      <c r="C52" s="4">
        <v>2.1000000000000001E-2</v>
      </c>
    </row>
    <row r="53" spans="1:3" x14ac:dyDescent="0.2">
      <c r="A53" s="1" t="s">
        <v>5</v>
      </c>
      <c r="B53" s="3">
        <v>2014</v>
      </c>
      <c r="C53" s="4">
        <v>1.9E-2</v>
      </c>
    </row>
    <row r="54" spans="1:3" x14ac:dyDescent="0.2">
      <c r="A54" s="1" t="s">
        <v>24</v>
      </c>
      <c r="B54" s="3">
        <v>2014</v>
      </c>
      <c r="C54" s="4">
        <v>1.9E-2</v>
      </c>
    </row>
    <row r="55" spans="1:3" x14ac:dyDescent="0.2">
      <c r="A55" s="1" t="s">
        <v>32</v>
      </c>
      <c r="B55" s="3">
        <v>2014</v>
      </c>
      <c r="C55" s="4">
        <v>1.7999999999999999E-2</v>
      </c>
    </row>
    <row r="56" spans="1:3" x14ac:dyDescent="0.2">
      <c r="A56" s="1" t="s">
        <v>33</v>
      </c>
      <c r="B56" s="3">
        <v>2014</v>
      </c>
      <c r="C56" s="4">
        <v>1.6E-2</v>
      </c>
    </row>
    <row r="57" spans="1:3" x14ac:dyDescent="0.2">
      <c r="A57" s="1" t="s">
        <v>34</v>
      </c>
      <c r="B57" s="3">
        <v>2014</v>
      </c>
      <c r="C57" s="4">
        <v>1.4E-2</v>
      </c>
    </row>
    <row r="58" spans="1:3" x14ac:dyDescent="0.2">
      <c r="A58" s="1" t="s">
        <v>25</v>
      </c>
      <c r="B58" s="3">
        <v>2014</v>
      </c>
      <c r="C58" s="4">
        <v>1.4E-2</v>
      </c>
    </row>
    <row r="59" spans="1:3" x14ac:dyDescent="0.2">
      <c r="A59" s="1" t="s">
        <v>35</v>
      </c>
      <c r="B59" s="3">
        <v>2014</v>
      </c>
      <c r="C59" s="4">
        <v>1.4E-2</v>
      </c>
    </row>
    <row r="60" spans="1:3" x14ac:dyDescent="0.2">
      <c r="A60" s="1" t="s">
        <v>36</v>
      </c>
      <c r="B60" s="3">
        <v>2014</v>
      </c>
      <c r="C60" s="4">
        <v>1.2E-2</v>
      </c>
    </row>
    <row r="61" spans="1:3" x14ac:dyDescent="0.2">
      <c r="A61" s="1" t="s">
        <v>26</v>
      </c>
      <c r="B61" s="3">
        <v>2014</v>
      </c>
      <c r="C61" s="4">
        <v>1.2E-2</v>
      </c>
    </row>
    <row r="62" spans="1:3" x14ac:dyDescent="0.2">
      <c r="A62" s="2" t="s">
        <v>18</v>
      </c>
      <c r="B62" s="2">
        <v>2013</v>
      </c>
      <c r="C62" s="4">
        <v>5.1999999999999998E-2</v>
      </c>
    </row>
    <row r="63" spans="1:3" x14ac:dyDescent="0.2">
      <c r="A63" s="2" t="s">
        <v>19</v>
      </c>
      <c r="B63" s="2">
        <v>2013</v>
      </c>
      <c r="C63" s="4">
        <v>0.05</v>
      </c>
    </row>
    <row r="64" spans="1:3" x14ac:dyDescent="0.2">
      <c r="A64" s="2" t="s">
        <v>30</v>
      </c>
      <c r="B64" s="2">
        <v>2013</v>
      </c>
      <c r="C64" s="4">
        <v>4.8000000000000001E-2</v>
      </c>
    </row>
    <row r="65" spans="1:3" x14ac:dyDescent="0.2">
      <c r="A65" s="2" t="s">
        <v>16</v>
      </c>
      <c r="B65" s="2">
        <v>2013</v>
      </c>
      <c r="C65" s="4">
        <v>4.2999999999999997E-2</v>
      </c>
    </row>
    <row r="66" spans="1:3" x14ac:dyDescent="0.2">
      <c r="A66" s="2" t="s">
        <v>13</v>
      </c>
      <c r="B66" s="2">
        <v>2013</v>
      </c>
      <c r="C66" s="4">
        <v>3.1E-2</v>
      </c>
    </row>
    <row r="67" spans="1:3" x14ac:dyDescent="0.2">
      <c r="A67" s="2" t="s">
        <v>11</v>
      </c>
      <c r="B67" s="2">
        <v>2013</v>
      </c>
      <c r="C67" s="4">
        <v>2.9000000000000001E-2</v>
      </c>
    </row>
    <row r="68" spans="1:3" x14ac:dyDescent="0.2">
      <c r="A68" s="2" t="s">
        <v>22</v>
      </c>
      <c r="B68" s="2">
        <v>2013</v>
      </c>
      <c r="C68" s="4">
        <v>2.9000000000000001E-2</v>
      </c>
    </row>
    <row r="69" spans="1:3" x14ac:dyDescent="0.2">
      <c r="A69" s="2" t="s">
        <v>31</v>
      </c>
      <c r="B69" s="2">
        <v>2013</v>
      </c>
      <c r="C69" s="4">
        <v>2.5000000000000001E-2</v>
      </c>
    </row>
    <row r="70" spans="1:3" x14ac:dyDescent="0.2">
      <c r="A70" s="2" t="s">
        <v>17</v>
      </c>
      <c r="B70" s="2">
        <v>2013</v>
      </c>
      <c r="C70" s="4">
        <v>2.4E-2</v>
      </c>
    </row>
    <row r="71" spans="1:3" x14ac:dyDescent="0.2">
      <c r="A71" s="2" t="s">
        <v>5</v>
      </c>
      <c r="B71" s="2">
        <v>2013</v>
      </c>
      <c r="C71" s="4">
        <v>2.2000000000000002E-2</v>
      </c>
    </row>
    <row r="72" spans="1:3" x14ac:dyDescent="0.2">
      <c r="A72" s="2" t="s">
        <v>7</v>
      </c>
      <c r="B72" s="2">
        <v>2013</v>
      </c>
      <c r="C72" s="4">
        <v>2.1000000000000001E-2</v>
      </c>
    </row>
    <row r="73" spans="1:3" x14ac:dyDescent="0.2">
      <c r="A73" s="2" t="s">
        <v>10</v>
      </c>
      <c r="B73" s="2">
        <v>2013</v>
      </c>
      <c r="C73" s="4">
        <v>2.1000000000000001E-2</v>
      </c>
    </row>
    <row r="74" spans="1:3" x14ac:dyDescent="0.2">
      <c r="A74" s="2" t="s">
        <v>33</v>
      </c>
      <c r="B74" s="2">
        <v>2013</v>
      </c>
      <c r="C74" s="4">
        <v>1.8000000000000002E-2</v>
      </c>
    </row>
    <row r="75" spans="1:3" x14ac:dyDescent="0.2">
      <c r="A75" s="2" t="s">
        <v>32</v>
      </c>
      <c r="B75" s="2">
        <v>2013</v>
      </c>
      <c r="C75" s="4">
        <v>1.7000000000000001E-2</v>
      </c>
    </row>
    <row r="76" spans="1:3" x14ac:dyDescent="0.2">
      <c r="A76" s="2" t="s">
        <v>34</v>
      </c>
      <c r="B76" s="2">
        <v>2013</v>
      </c>
      <c r="C76" s="4">
        <v>1.6E-2</v>
      </c>
    </row>
    <row r="77" spans="1:3" x14ac:dyDescent="0.2">
      <c r="A77" s="2" t="s">
        <v>37</v>
      </c>
      <c r="B77" s="2">
        <v>2012</v>
      </c>
      <c r="C77" s="4">
        <v>5.0999999999999997E-2</v>
      </c>
    </row>
    <row r="78" spans="1:3" x14ac:dyDescent="0.2">
      <c r="A78" s="2" t="s">
        <v>13</v>
      </c>
      <c r="B78" s="2">
        <v>2012</v>
      </c>
      <c r="C78" s="4">
        <v>4.5999999999999999E-2</v>
      </c>
    </row>
    <row r="79" spans="1:3" x14ac:dyDescent="0.2">
      <c r="A79" s="2" t="s">
        <v>30</v>
      </c>
      <c r="B79" s="2">
        <v>2012</v>
      </c>
      <c r="C79" s="4">
        <v>4.3999999999999997E-2</v>
      </c>
    </row>
    <row r="80" spans="1:3" x14ac:dyDescent="0.2">
      <c r="A80" s="2" t="s">
        <v>11</v>
      </c>
      <c r="B80" s="2">
        <v>2012</v>
      </c>
      <c r="C80" s="4">
        <v>4.3999999999999997E-2</v>
      </c>
    </row>
    <row r="81" spans="1:3" x14ac:dyDescent="0.2">
      <c r="A81" s="2" t="s">
        <v>22</v>
      </c>
      <c r="B81" s="2">
        <v>2012</v>
      </c>
      <c r="C81" s="4">
        <v>4.2999999999999997E-2</v>
      </c>
    </row>
    <row r="82" spans="1:3" x14ac:dyDescent="0.2">
      <c r="A82" s="2" t="s">
        <v>31</v>
      </c>
      <c r="B82" s="2">
        <v>2012</v>
      </c>
      <c r="C82" s="4">
        <v>3.7999999999999999E-2</v>
      </c>
    </row>
    <row r="83" spans="1:3" x14ac:dyDescent="0.2">
      <c r="A83" s="2" t="s">
        <v>7</v>
      </c>
      <c r="B83" s="2">
        <v>2012</v>
      </c>
      <c r="C83" s="4">
        <v>3.2000000000000001E-2</v>
      </c>
    </row>
    <row r="84" spans="1:3" x14ac:dyDescent="0.2">
      <c r="A84" s="2" t="s">
        <v>33</v>
      </c>
      <c r="B84" s="2">
        <v>2012</v>
      </c>
      <c r="C84" s="4">
        <v>2.7E-2</v>
      </c>
    </row>
    <row r="85" spans="1:3" x14ac:dyDescent="0.2">
      <c r="A85" s="2" t="s">
        <v>38</v>
      </c>
      <c r="B85" s="2">
        <v>2012</v>
      </c>
      <c r="C85" s="4">
        <v>2.3E-2</v>
      </c>
    </row>
    <row r="86" spans="1:3" x14ac:dyDescent="0.2">
      <c r="A86" s="2" t="s">
        <v>5</v>
      </c>
      <c r="B86" s="2">
        <v>2012</v>
      </c>
      <c r="C86" s="4">
        <v>2.1999999999999999E-2</v>
      </c>
    </row>
    <row r="87" spans="1:3" x14ac:dyDescent="0.2">
      <c r="A87" s="2" t="s">
        <v>39</v>
      </c>
      <c r="B87" s="2">
        <v>2012</v>
      </c>
      <c r="C87" s="4">
        <v>2.1000000000000001E-2</v>
      </c>
    </row>
    <row r="88" spans="1:3" x14ac:dyDescent="0.2">
      <c r="A88" s="2" t="s">
        <v>26</v>
      </c>
      <c r="B88" s="2">
        <v>2012</v>
      </c>
      <c r="C88" s="4">
        <v>2.1000000000000001E-2</v>
      </c>
    </row>
    <row r="89" spans="1:3" x14ac:dyDescent="0.2">
      <c r="A89" s="2" t="s">
        <v>40</v>
      </c>
      <c r="B89" s="2">
        <v>2012</v>
      </c>
      <c r="C89" s="4">
        <v>0.02</v>
      </c>
    </row>
    <row r="90" spans="1:3" x14ac:dyDescent="0.2">
      <c r="A90" s="2" t="s">
        <v>36</v>
      </c>
      <c r="B90" s="2">
        <v>2012</v>
      </c>
      <c r="C90" s="4">
        <v>0.02</v>
      </c>
    </row>
    <row r="91" spans="1:3" x14ac:dyDescent="0.2">
      <c r="A91" s="2" t="s">
        <v>41</v>
      </c>
      <c r="B91" s="2">
        <v>2012</v>
      </c>
      <c r="C91" s="4">
        <v>1.9E-2</v>
      </c>
    </row>
    <row r="92" spans="1:3" x14ac:dyDescent="0.2">
      <c r="A92" s="2" t="s">
        <v>13</v>
      </c>
      <c r="B92" s="2">
        <v>2011</v>
      </c>
      <c r="C92" s="4">
        <v>5.2999999999999999E-2</v>
      </c>
    </row>
    <row r="93" spans="1:3" x14ac:dyDescent="0.2">
      <c r="A93" s="2" t="s">
        <v>11</v>
      </c>
      <c r="B93" s="2">
        <v>2011</v>
      </c>
      <c r="C93" s="4">
        <v>0.05</v>
      </c>
    </row>
    <row r="94" spans="1:3" x14ac:dyDescent="0.2">
      <c r="A94" s="2" t="s">
        <v>37</v>
      </c>
      <c r="B94" s="2">
        <v>2011</v>
      </c>
      <c r="C94" s="4">
        <v>4.5999999999999999E-2</v>
      </c>
    </row>
    <row r="95" spans="1:3" x14ac:dyDescent="0.2">
      <c r="A95" s="2" t="s">
        <v>31</v>
      </c>
      <c r="B95" s="2">
        <v>2011</v>
      </c>
      <c r="C95" s="4">
        <v>4.3999999999999997E-2</v>
      </c>
    </row>
    <row r="96" spans="1:3" x14ac:dyDescent="0.2">
      <c r="A96" s="2" t="s">
        <v>42</v>
      </c>
      <c r="B96" s="2">
        <v>2011</v>
      </c>
      <c r="C96" s="4">
        <v>3.9E-2</v>
      </c>
    </row>
    <row r="97" spans="1:3" x14ac:dyDescent="0.2">
      <c r="A97" s="2" t="s">
        <v>7</v>
      </c>
      <c r="B97" s="2">
        <v>2011</v>
      </c>
      <c r="C97" s="4">
        <v>3.4000000000000002E-2</v>
      </c>
    </row>
    <row r="98" spans="1:3" x14ac:dyDescent="0.2">
      <c r="A98" s="2" t="s">
        <v>39</v>
      </c>
      <c r="B98" s="2">
        <v>2011</v>
      </c>
      <c r="C98" s="4">
        <v>3.2000000000000001E-2</v>
      </c>
    </row>
    <row r="99" spans="1:3" x14ac:dyDescent="0.2">
      <c r="A99" s="2" t="s">
        <v>33</v>
      </c>
      <c r="B99" s="2">
        <v>2011</v>
      </c>
      <c r="C99" s="4">
        <v>3.1E-2</v>
      </c>
    </row>
    <row r="100" spans="1:3" x14ac:dyDescent="0.2">
      <c r="A100" s="2" t="s">
        <v>38</v>
      </c>
      <c r="B100" s="2">
        <v>2011</v>
      </c>
      <c r="C100" s="4">
        <v>2.7E-2</v>
      </c>
    </row>
    <row r="101" spans="1:3" x14ac:dyDescent="0.2">
      <c r="A101" s="2" t="s">
        <v>12</v>
      </c>
      <c r="B101" s="2">
        <v>2011</v>
      </c>
      <c r="C101" s="4">
        <v>2.5999999999999999E-2</v>
      </c>
    </row>
    <row r="102" spans="1:3" x14ac:dyDescent="0.2">
      <c r="A102" s="2" t="s">
        <v>5</v>
      </c>
      <c r="B102" s="2">
        <v>2011</v>
      </c>
      <c r="C102" s="4">
        <v>2.5999999999999999E-2</v>
      </c>
    </row>
    <row r="103" spans="1:3" x14ac:dyDescent="0.2">
      <c r="A103" s="2" t="s">
        <v>26</v>
      </c>
      <c r="B103" s="2">
        <v>2011</v>
      </c>
      <c r="C103" s="4">
        <v>2.4E-2</v>
      </c>
    </row>
    <row r="104" spans="1:3" x14ac:dyDescent="0.2">
      <c r="A104" s="2" t="s">
        <v>36</v>
      </c>
      <c r="B104" s="2">
        <v>2011</v>
      </c>
      <c r="C104" s="4">
        <v>2.1999999999999999E-2</v>
      </c>
    </row>
    <row r="105" spans="1:3" x14ac:dyDescent="0.2">
      <c r="A105" s="2" t="s">
        <v>24</v>
      </c>
      <c r="B105" s="2">
        <v>2011</v>
      </c>
      <c r="C105" s="4">
        <v>2.1999999999999999E-2</v>
      </c>
    </row>
    <row r="106" spans="1:3" x14ac:dyDescent="0.2">
      <c r="A106" s="2" t="s">
        <v>43</v>
      </c>
      <c r="B106" s="2">
        <v>2011</v>
      </c>
      <c r="C106" s="4">
        <v>2.1999999999999999E-2</v>
      </c>
    </row>
  </sheetData>
  <pageMargins left="0.39370100000000002" right="0.39370100000000002" top="0.39370100000000002" bottom="0.39370100000000002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workbookViewId="0">
      <selection activeCell="A40" sqref="A5:A45"/>
      <pivotSelection pane="bottomRight" showHeader="1" axis="axisRow" activeRow="39" previousRow="39" click="1" r:id="rId1">
        <pivotArea dataOnly="0" labelOnly="1" outline="0" fieldPosition="0">
          <references count="1">
            <reference field="0" count="0"/>
          </references>
        </pivotArea>
      </pivotSelection>
    </sheetView>
  </sheetViews>
  <sheetFormatPr defaultRowHeight="12" x14ac:dyDescent="0.2"/>
  <cols>
    <col min="1" max="1" width="31.28515625" bestFit="1" customWidth="1"/>
    <col min="2" max="7" width="11.42578125" bestFit="1" customWidth="1"/>
    <col min="8" max="8" width="10.7109375" bestFit="1" customWidth="1"/>
  </cols>
  <sheetData>
    <row r="3" spans="1:8" x14ac:dyDescent="0.2">
      <c r="A3" s="9" t="s">
        <v>45</v>
      </c>
      <c r="B3" s="9" t="s">
        <v>27</v>
      </c>
      <c r="C3" s="7"/>
      <c r="D3" s="7"/>
      <c r="E3" s="7"/>
      <c r="F3" s="7"/>
      <c r="G3" s="7"/>
      <c r="H3" s="8"/>
    </row>
    <row r="4" spans="1:8" x14ac:dyDescent="0.2">
      <c r="A4" s="9" t="s">
        <v>29</v>
      </c>
      <c r="B4" s="5">
        <v>2011</v>
      </c>
      <c r="C4" s="12">
        <v>2012</v>
      </c>
      <c r="D4" s="12">
        <v>2013</v>
      </c>
      <c r="E4" s="12">
        <v>2014</v>
      </c>
      <c r="F4" s="12">
        <v>2015</v>
      </c>
      <c r="G4" s="12">
        <v>2016</v>
      </c>
      <c r="H4" s="13" t="s">
        <v>44</v>
      </c>
    </row>
    <row r="5" spans="1:8" x14ac:dyDescent="0.2">
      <c r="A5" s="5" t="s">
        <v>4</v>
      </c>
      <c r="B5" s="14"/>
      <c r="C5" s="15"/>
      <c r="D5" s="15"/>
      <c r="E5" s="15"/>
      <c r="F5" s="15"/>
      <c r="G5" s="15">
        <v>1.7999999999999999E-2</v>
      </c>
      <c r="H5" s="16">
        <v>1.7999999999999999E-2</v>
      </c>
    </row>
    <row r="6" spans="1:8" x14ac:dyDescent="0.2">
      <c r="A6" s="10" t="s">
        <v>21</v>
      </c>
      <c r="B6" s="17"/>
      <c r="C6" s="18"/>
      <c r="D6" s="18"/>
      <c r="E6" s="18"/>
      <c r="F6" s="18">
        <v>2.7E-2</v>
      </c>
      <c r="G6" s="18"/>
      <c r="H6" s="19">
        <v>2.7E-2</v>
      </c>
    </row>
    <row r="7" spans="1:8" x14ac:dyDescent="0.2">
      <c r="A7" s="10" t="s">
        <v>13</v>
      </c>
      <c r="B7" s="17">
        <v>5.2999999999999999E-2</v>
      </c>
      <c r="C7" s="18">
        <v>4.5999999999999999E-2</v>
      </c>
      <c r="D7" s="18">
        <v>3.1E-2</v>
      </c>
      <c r="E7" s="18">
        <v>2.7E-2</v>
      </c>
      <c r="F7" s="18"/>
      <c r="G7" s="18">
        <v>2.5999999999999999E-2</v>
      </c>
      <c r="H7" s="19">
        <v>0.183</v>
      </c>
    </row>
    <row r="8" spans="1:8" x14ac:dyDescent="0.2">
      <c r="A8" s="10" t="s">
        <v>12</v>
      </c>
      <c r="B8" s="17">
        <v>2.5999999999999999E-2</v>
      </c>
      <c r="C8" s="18"/>
      <c r="D8" s="18"/>
      <c r="E8" s="18"/>
      <c r="F8" s="18"/>
      <c r="G8" s="18">
        <v>2.4E-2</v>
      </c>
      <c r="H8" s="19">
        <v>0.05</v>
      </c>
    </row>
    <row r="9" spans="1:8" x14ac:dyDescent="0.2">
      <c r="A9" s="10" t="s">
        <v>22</v>
      </c>
      <c r="B9" s="17"/>
      <c r="C9" s="18">
        <v>4.2999999999999997E-2</v>
      </c>
      <c r="D9" s="18">
        <v>2.9000000000000001E-2</v>
      </c>
      <c r="E9" s="18">
        <v>2.8000000000000001E-2</v>
      </c>
      <c r="F9" s="18">
        <v>2.5999999999999999E-2</v>
      </c>
      <c r="G9" s="18"/>
      <c r="H9" s="19">
        <v>0.126</v>
      </c>
    </row>
    <row r="10" spans="1:8" x14ac:dyDescent="0.2">
      <c r="A10" s="10" t="s">
        <v>32</v>
      </c>
      <c r="B10" s="17"/>
      <c r="C10" s="18"/>
      <c r="D10" s="18">
        <v>1.7000000000000001E-2</v>
      </c>
      <c r="E10" s="18">
        <v>1.7999999999999999E-2</v>
      </c>
      <c r="F10" s="18"/>
      <c r="G10" s="18"/>
      <c r="H10" s="19">
        <v>3.5000000000000003E-2</v>
      </c>
    </row>
    <row r="11" spans="1:8" x14ac:dyDescent="0.2">
      <c r="A11" s="10" t="s">
        <v>14</v>
      </c>
      <c r="B11" s="17"/>
      <c r="C11" s="18"/>
      <c r="D11" s="18"/>
      <c r="E11" s="18"/>
      <c r="F11" s="18"/>
      <c r="G11" s="18">
        <v>2.5999999999999999E-2</v>
      </c>
      <c r="H11" s="19">
        <v>2.5999999999999999E-2</v>
      </c>
    </row>
    <row r="12" spans="1:8" x14ac:dyDescent="0.2">
      <c r="A12" s="10" t="s">
        <v>20</v>
      </c>
      <c r="B12" s="17"/>
      <c r="C12" s="18"/>
      <c r="D12" s="18"/>
      <c r="E12" s="18"/>
      <c r="F12" s="18">
        <v>0.03</v>
      </c>
      <c r="G12" s="18"/>
      <c r="H12" s="19">
        <v>0.03</v>
      </c>
    </row>
    <row r="13" spans="1:8" x14ac:dyDescent="0.2">
      <c r="A13" s="10" t="s">
        <v>10</v>
      </c>
      <c r="B13" s="17"/>
      <c r="C13" s="18"/>
      <c r="D13" s="18">
        <v>2.1000000000000001E-2</v>
      </c>
      <c r="E13" s="18">
        <v>2.1000000000000001E-2</v>
      </c>
      <c r="F13" s="18">
        <v>1.9E-2</v>
      </c>
      <c r="G13" s="18">
        <v>0.02</v>
      </c>
      <c r="H13" s="19">
        <v>8.1000000000000003E-2</v>
      </c>
    </row>
    <row r="14" spans="1:8" x14ac:dyDescent="0.2">
      <c r="A14" s="10" t="s">
        <v>11</v>
      </c>
      <c r="B14" s="17">
        <v>0.05</v>
      </c>
      <c r="C14" s="18">
        <v>4.3999999999999997E-2</v>
      </c>
      <c r="D14" s="18">
        <v>2.9000000000000001E-2</v>
      </c>
      <c r="E14" s="18">
        <v>2.5999999999999999E-2</v>
      </c>
      <c r="F14" s="18">
        <v>2.4E-2</v>
      </c>
      <c r="G14" s="18">
        <v>2.1999999999999999E-2</v>
      </c>
      <c r="H14" s="19">
        <v>0.19499999999999998</v>
      </c>
    </row>
    <row r="15" spans="1:8" x14ac:dyDescent="0.2">
      <c r="A15" s="10" t="s">
        <v>17</v>
      </c>
      <c r="B15" s="17"/>
      <c r="C15" s="18"/>
      <c r="D15" s="18">
        <v>2.4E-2</v>
      </c>
      <c r="E15" s="18">
        <v>4.9000000000000002E-2</v>
      </c>
      <c r="F15" s="18">
        <v>4.5999999999999999E-2</v>
      </c>
      <c r="G15" s="18">
        <v>4.2000000000000003E-2</v>
      </c>
      <c r="H15" s="19">
        <v>0.161</v>
      </c>
    </row>
    <row r="16" spans="1:8" x14ac:dyDescent="0.2">
      <c r="A16" s="10" t="s">
        <v>15</v>
      </c>
      <c r="B16" s="17"/>
      <c r="C16" s="18"/>
      <c r="D16" s="18"/>
      <c r="E16" s="18"/>
      <c r="F16" s="18">
        <v>4.2000000000000003E-2</v>
      </c>
      <c r="G16" s="18">
        <v>3.7999999999999999E-2</v>
      </c>
      <c r="H16" s="19">
        <v>0.08</v>
      </c>
    </row>
    <row r="17" spans="1:8" x14ac:dyDescent="0.2">
      <c r="A17" s="10" t="s">
        <v>30</v>
      </c>
      <c r="B17" s="17"/>
      <c r="C17" s="18">
        <v>4.3999999999999997E-2</v>
      </c>
      <c r="D17" s="18">
        <v>4.8000000000000001E-2</v>
      </c>
      <c r="E17" s="18">
        <v>4.4999999999999998E-2</v>
      </c>
      <c r="F17" s="18"/>
      <c r="G17" s="18"/>
      <c r="H17" s="19">
        <v>0.13700000000000001</v>
      </c>
    </row>
    <row r="18" spans="1:8" x14ac:dyDescent="0.2">
      <c r="A18" s="10" t="s">
        <v>18</v>
      </c>
      <c r="B18" s="17"/>
      <c r="C18" s="18"/>
      <c r="D18" s="18">
        <v>5.1999999999999998E-2</v>
      </c>
      <c r="E18" s="18">
        <v>5.0999999999999997E-2</v>
      </c>
      <c r="F18" s="18">
        <v>5.1999999999999998E-2</v>
      </c>
      <c r="G18" s="18">
        <v>5.5E-2</v>
      </c>
      <c r="H18" s="19">
        <v>0.21</v>
      </c>
    </row>
    <row r="19" spans="1:8" x14ac:dyDescent="0.2">
      <c r="A19" s="10" t="s">
        <v>40</v>
      </c>
      <c r="B19" s="17"/>
      <c r="C19" s="18">
        <v>0.02</v>
      </c>
      <c r="D19" s="18"/>
      <c r="E19" s="18"/>
      <c r="F19" s="18"/>
      <c r="G19" s="18"/>
      <c r="H19" s="19">
        <v>0.02</v>
      </c>
    </row>
    <row r="20" spans="1:8" x14ac:dyDescent="0.2">
      <c r="A20" s="10" t="s">
        <v>1</v>
      </c>
      <c r="B20" s="17"/>
      <c r="C20" s="18"/>
      <c r="D20" s="18"/>
      <c r="E20" s="18"/>
      <c r="F20" s="18">
        <v>1.2E-2</v>
      </c>
      <c r="G20" s="18">
        <v>1.2E-2</v>
      </c>
      <c r="H20" s="19">
        <v>2.4E-2</v>
      </c>
    </row>
    <row r="21" spans="1:8" x14ac:dyDescent="0.2">
      <c r="A21" s="10" t="s">
        <v>36</v>
      </c>
      <c r="B21" s="17">
        <v>2.1999999999999999E-2</v>
      </c>
      <c r="C21" s="18">
        <v>0.02</v>
      </c>
      <c r="D21" s="18"/>
      <c r="E21" s="18">
        <v>1.2E-2</v>
      </c>
      <c r="F21" s="18"/>
      <c r="G21" s="18"/>
      <c r="H21" s="19">
        <v>5.3999999999999992E-2</v>
      </c>
    </row>
    <row r="22" spans="1:8" x14ac:dyDescent="0.2">
      <c r="A22" s="10" t="s">
        <v>39</v>
      </c>
      <c r="B22" s="17">
        <v>3.2000000000000001E-2</v>
      </c>
      <c r="C22" s="18">
        <v>2.1000000000000001E-2</v>
      </c>
      <c r="D22" s="18"/>
      <c r="E22" s="18"/>
      <c r="F22" s="18"/>
      <c r="G22" s="18"/>
      <c r="H22" s="19">
        <v>5.3000000000000005E-2</v>
      </c>
    </row>
    <row r="23" spans="1:8" x14ac:dyDescent="0.2">
      <c r="A23" s="10" t="s">
        <v>6</v>
      </c>
      <c r="B23" s="17"/>
      <c r="C23" s="18"/>
      <c r="D23" s="18"/>
      <c r="E23" s="18"/>
      <c r="F23" s="18">
        <v>2.1000000000000001E-2</v>
      </c>
      <c r="G23" s="18">
        <v>1.9E-2</v>
      </c>
      <c r="H23" s="19">
        <v>0.04</v>
      </c>
    </row>
    <row r="24" spans="1:8" x14ac:dyDescent="0.2">
      <c r="A24" s="10" t="s">
        <v>35</v>
      </c>
      <c r="B24" s="17"/>
      <c r="C24" s="18"/>
      <c r="D24" s="18"/>
      <c r="E24" s="18">
        <v>1.4E-2</v>
      </c>
      <c r="F24" s="18"/>
      <c r="G24" s="18"/>
      <c r="H24" s="19">
        <v>1.4E-2</v>
      </c>
    </row>
    <row r="25" spans="1:8" x14ac:dyDescent="0.2">
      <c r="A25" s="10" t="s">
        <v>0</v>
      </c>
      <c r="B25" s="17"/>
      <c r="C25" s="18"/>
      <c r="D25" s="18"/>
      <c r="E25" s="18"/>
      <c r="F25" s="18"/>
      <c r="G25" s="18">
        <v>1.0999999999999999E-2</v>
      </c>
      <c r="H25" s="19">
        <v>1.0999999999999999E-2</v>
      </c>
    </row>
    <row r="26" spans="1:8" x14ac:dyDescent="0.2">
      <c r="A26" s="10" t="s">
        <v>42</v>
      </c>
      <c r="B26" s="17">
        <v>3.9E-2</v>
      </c>
      <c r="C26" s="18"/>
      <c r="D26" s="18"/>
      <c r="E26" s="18"/>
      <c r="F26" s="18"/>
      <c r="G26" s="18"/>
      <c r="H26" s="19">
        <v>3.9E-2</v>
      </c>
    </row>
    <row r="27" spans="1:8" x14ac:dyDescent="0.2">
      <c r="A27" s="10" t="s">
        <v>37</v>
      </c>
      <c r="B27" s="17">
        <v>4.5999999999999999E-2</v>
      </c>
      <c r="C27" s="18">
        <v>5.0999999999999997E-2</v>
      </c>
      <c r="D27" s="18"/>
      <c r="E27" s="18"/>
      <c r="F27" s="18"/>
      <c r="G27" s="18"/>
      <c r="H27" s="19">
        <v>9.7000000000000003E-2</v>
      </c>
    </row>
    <row r="28" spans="1:8" x14ac:dyDescent="0.2">
      <c r="A28" s="10" t="s">
        <v>16</v>
      </c>
      <c r="B28" s="17"/>
      <c r="C28" s="18"/>
      <c r="D28" s="18">
        <v>4.2999999999999997E-2</v>
      </c>
      <c r="E28" s="18">
        <v>4.5999999999999999E-2</v>
      </c>
      <c r="F28" s="18">
        <v>4.2000000000000003E-2</v>
      </c>
      <c r="G28" s="18">
        <v>0.04</v>
      </c>
      <c r="H28" s="19">
        <v>0.17100000000000001</v>
      </c>
    </row>
    <row r="29" spans="1:8" x14ac:dyDescent="0.2">
      <c r="A29" s="10" t="s">
        <v>43</v>
      </c>
      <c r="B29" s="17">
        <v>2.1999999999999999E-2</v>
      </c>
      <c r="C29" s="18"/>
      <c r="D29" s="18"/>
      <c r="E29" s="18"/>
      <c r="F29" s="18"/>
      <c r="G29" s="18"/>
      <c r="H29" s="19">
        <v>2.1999999999999999E-2</v>
      </c>
    </row>
    <row r="30" spans="1:8" x14ac:dyDescent="0.2">
      <c r="A30" s="10" t="s">
        <v>3</v>
      </c>
      <c r="B30" s="17"/>
      <c r="C30" s="18"/>
      <c r="D30" s="18"/>
      <c r="E30" s="18"/>
      <c r="F30" s="18">
        <v>0.02</v>
      </c>
      <c r="G30" s="18">
        <v>1.7999999999999999E-2</v>
      </c>
      <c r="H30" s="19">
        <v>3.7999999999999999E-2</v>
      </c>
    </row>
    <row r="31" spans="1:8" x14ac:dyDescent="0.2">
      <c r="A31" s="10" t="s">
        <v>41</v>
      </c>
      <c r="B31" s="17"/>
      <c r="C31" s="18">
        <v>1.9E-2</v>
      </c>
      <c r="D31" s="18"/>
      <c r="E31" s="18"/>
      <c r="F31" s="18"/>
      <c r="G31" s="18"/>
      <c r="H31" s="19">
        <v>1.9E-2</v>
      </c>
    </row>
    <row r="32" spans="1:8" x14ac:dyDescent="0.2">
      <c r="A32" s="10" t="s">
        <v>31</v>
      </c>
      <c r="B32" s="17">
        <v>4.3999999999999997E-2</v>
      </c>
      <c r="C32" s="18">
        <v>3.7999999999999999E-2</v>
      </c>
      <c r="D32" s="18">
        <v>2.5000000000000001E-2</v>
      </c>
      <c r="E32" s="18">
        <v>2.1999999999999999E-2</v>
      </c>
      <c r="F32" s="18"/>
      <c r="G32" s="18"/>
      <c r="H32" s="19">
        <v>0.12899999999999998</v>
      </c>
    </row>
    <row r="33" spans="1:8" x14ac:dyDescent="0.2">
      <c r="A33" s="10" t="s">
        <v>23</v>
      </c>
      <c r="B33" s="17"/>
      <c r="C33" s="18"/>
      <c r="D33" s="18"/>
      <c r="E33" s="18"/>
      <c r="F33" s="18">
        <v>0.02</v>
      </c>
      <c r="G33" s="18"/>
      <c r="H33" s="19">
        <v>0.02</v>
      </c>
    </row>
    <row r="34" spans="1:8" x14ac:dyDescent="0.2">
      <c r="A34" s="10" t="s">
        <v>25</v>
      </c>
      <c r="B34" s="17"/>
      <c r="C34" s="18"/>
      <c r="D34" s="18"/>
      <c r="E34" s="18">
        <v>1.4E-2</v>
      </c>
      <c r="F34" s="18">
        <v>1.2999999999999999E-2</v>
      </c>
      <c r="G34" s="18"/>
      <c r="H34" s="19">
        <v>2.7E-2</v>
      </c>
    </row>
    <row r="35" spans="1:8" x14ac:dyDescent="0.2">
      <c r="A35" s="10" t="s">
        <v>38</v>
      </c>
      <c r="B35" s="17">
        <v>2.7E-2</v>
      </c>
      <c r="C35" s="18">
        <v>2.3E-2</v>
      </c>
      <c r="D35" s="18"/>
      <c r="E35" s="18"/>
      <c r="F35" s="18"/>
      <c r="G35" s="18"/>
      <c r="H35" s="19">
        <v>0.05</v>
      </c>
    </row>
    <row r="36" spans="1:8" x14ac:dyDescent="0.2">
      <c r="A36" s="10" t="s">
        <v>7</v>
      </c>
      <c r="B36" s="17">
        <v>3.4000000000000002E-2</v>
      </c>
      <c r="C36" s="18">
        <v>3.2000000000000001E-2</v>
      </c>
      <c r="D36" s="18">
        <v>2.1000000000000001E-2</v>
      </c>
      <c r="E36" s="18">
        <v>2.3E-2</v>
      </c>
      <c r="F36" s="18">
        <v>2.1000000000000001E-2</v>
      </c>
      <c r="G36" s="18">
        <v>1.9E-2</v>
      </c>
      <c r="H36" s="19">
        <v>0.15</v>
      </c>
    </row>
    <row r="37" spans="1:8" x14ac:dyDescent="0.2">
      <c r="A37" s="10" t="s">
        <v>5</v>
      </c>
      <c r="B37" s="17">
        <v>2.5999999999999999E-2</v>
      </c>
      <c r="C37" s="18">
        <v>2.1999999999999999E-2</v>
      </c>
      <c r="D37" s="18">
        <v>2.2000000000000002E-2</v>
      </c>
      <c r="E37" s="18">
        <v>1.9E-2</v>
      </c>
      <c r="F37" s="18">
        <v>0.02</v>
      </c>
      <c r="G37" s="18">
        <v>1.9E-2</v>
      </c>
      <c r="H37" s="19">
        <v>0.128</v>
      </c>
    </row>
    <row r="38" spans="1:8" x14ac:dyDescent="0.2">
      <c r="A38" s="10" t="s">
        <v>26</v>
      </c>
      <c r="B38" s="17">
        <v>2.4E-2</v>
      </c>
      <c r="C38" s="18">
        <v>2.1000000000000001E-2</v>
      </c>
      <c r="D38" s="18"/>
      <c r="E38" s="18">
        <v>1.2E-2</v>
      </c>
      <c r="F38" s="18">
        <v>1.0999999999999999E-2</v>
      </c>
      <c r="G38" s="18"/>
      <c r="H38" s="19">
        <v>6.7999999999999991E-2</v>
      </c>
    </row>
    <row r="39" spans="1:8" x14ac:dyDescent="0.2">
      <c r="A39" s="10" t="s">
        <v>9</v>
      </c>
      <c r="B39" s="17"/>
      <c r="C39" s="18"/>
      <c r="D39" s="18"/>
      <c r="E39" s="18"/>
      <c r="F39" s="18"/>
      <c r="G39" s="18">
        <v>0.02</v>
      </c>
      <c r="H39" s="19">
        <v>0.02</v>
      </c>
    </row>
    <row r="40" spans="1:8" x14ac:dyDescent="0.2">
      <c r="A40" s="10" t="s">
        <v>24</v>
      </c>
      <c r="B40" s="17">
        <v>2.1999999999999999E-2</v>
      </c>
      <c r="C40" s="18"/>
      <c r="D40" s="18"/>
      <c r="E40" s="18">
        <v>1.9E-2</v>
      </c>
      <c r="F40" s="18">
        <v>1.7000000000000001E-2</v>
      </c>
      <c r="G40" s="18"/>
      <c r="H40" s="19">
        <v>5.7999999999999996E-2</v>
      </c>
    </row>
    <row r="41" spans="1:8" x14ac:dyDescent="0.2">
      <c r="A41" s="10" t="s">
        <v>2</v>
      </c>
      <c r="B41" s="17"/>
      <c r="C41" s="18"/>
      <c r="D41" s="18"/>
      <c r="E41" s="18"/>
      <c r="F41" s="18"/>
      <c r="G41" s="18">
        <v>1.6E-2</v>
      </c>
      <c r="H41" s="19">
        <v>1.6E-2</v>
      </c>
    </row>
    <row r="42" spans="1:8" x14ac:dyDescent="0.2">
      <c r="A42" s="10" t="s">
        <v>33</v>
      </c>
      <c r="B42" s="17">
        <v>3.1E-2</v>
      </c>
      <c r="C42" s="18">
        <v>2.7E-2</v>
      </c>
      <c r="D42" s="18">
        <v>1.8000000000000002E-2</v>
      </c>
      <c r="E42" s="18">
        <v>1.6E-2</v>
      </c>
      <c r="F42" s="18"/>
      <c r="G42" s="18"/>
      <c r="H42" s="19">
        <v>9.1999999999999998E-2</v>
      </c>
    </row>
    <row r="43" spans="1:8" x14ac:dyDescent="0.2">
      <c r="A43" s="10" t="s">
        <v>19</v>
      </c>
      <c r="B43" s="17"/>
      <c r="C43" s="18"/>
      <c r="D43" s="18">
        <v>0.05</v>
      </c>
      <c r="E43" s="18">
        <v>5.3999999999999999E-2</v>
      </c>
      <c r="F43" s="18">
        <v>6.9000000000000006E-2</v>
      </c>
      <c r="G43" s="18">
        <v>7.0000000000000007E-2</v>
      </c>
      <c r="H43" s="19">
        <v>0.24300000000000002</v>
      </c>
    </row>
    <row r="44" spans="1:8" x14ac:dyDescent="0.2">
      <c r="A44" s="10" t="s">
        <v>8</v>
      </c>
      <c r="B44" s="17"/>
      <c r="C44" s="18"/>
      <c r="D44" s="18"/>
      <c r="E44" s="18"/>
      <c r="F44" s="18">
        <v>1.2999999999999999E-2</v>
      </c>
      <c r="G44" s="18">
        <v>1.9E-2</v>
      </c>
      <c r="H44" s="19">
        <v>3.2000000000000001E-2</v>
      </c>
    </row>
    <row r="45" spans="1:8" x14ac:dyDescent="0.2">
      <c r="A45" s="10" t="s">
        <v>34</v>
      </c>
      <c r="B45" s="17"/>
      <c r="C45" s="18"/>
      <c r="D45" s="18">
        <v>1.6E-2</v>
      </c>
      <c r="E45" s="18">
        <v>1.4E-2</v>
      </c>
      <c r="F45" s="18"/>
      <c r="G45" s="18"/>
      <c r="H45" s="19">
        <v>0.03</v>
      </c>
    </row>
    <row r="46" spans="1:8" x14ac:dyDescent="0.2">
      <c r="A46" s="11" t="s">
        <v>44</v>
      </c>
      <c r="B46" s="20">
        <v>0.49800000000000011</v>
      </c>
      <c r="C46" s="21">
        <v>0.47100000000000009</v>
      </c>
      <c r="D46" s="21">
        <v>0.44600000000000006</v>
      </c>
      <c r="E46" s="21">
        <v>0.53000000000000014</v>
      </c>
      <c r="F46" s="21">
        <v>0.54500000000000015</v>
      </c>
      <c r="G46" s="21">
        <v>0.53400000000000014</v>
      </c>
      <c r="H46" s="22">
        <v>3.0239999999999996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workbookViewId="0">
      <selection activeCell="L16" sqref="L7:Q16"/>
    </sheetView>
  </sheetViews>
  <sheetFormatPr defaultRowHeight="12" x14ac:dyDescent="0.2"/>
  <cols>
    <col min="1" max="1" width="31.28515625" bestFit="1" customWidth="1"/>
    <col min="11" max="11" width="29.28515625" bestFit="1" customWidth="1"/>
    <col min="12" max="12" width="11.140625" customWidth="1"/>
    <col min="13" max="17" width="11.140625" bestFit="1" customWidth="1"/>
    <col min="20" max="20" width="10.5703125" customWidth="1"/>
  </cols>
  <sheetData>
    <row r="1" spans="1:20" x14ac:dyDescent="0.2">
      <c r="B1">
        <v>2011</v>
      </c>
      <c r="C1">
        <v>2012</v>
      </c>
      <c r="D1">
        <v>2013</v>
      </c>
      <c r="E1">
        <v>2014</v>
      </c>
      <c r="F1">
        <v>2015</v>
      </c>
      <c r="G1">
        <v>2016</v>
      </c>
      <c r="K1" s="6"/>
      <c r="L1" s="6">
        <v>2011</v>
      </c>
      <c r="M1" s="6">
        <v>2012</v>
      </c>
      <c r="N1" s="6">
        <v>2013</v>
      </c>
      <c r="O1" s="6">
        <v>2014</v>
      </c>
      <c r="P1" s="6">
        <v>2015</v>
      </c>
      <c r="Q1" s="6">
        <v>2016</v>
      </c>
      <c r="R1" s="6"/>
      <c r="S1" s="6"/>
      <c r="T1" s="6"/>
    </row>
    <row r="2" spans="1:20" x14ac:dyDescent="0.2">
      <c r="A2" t="s">
        <v>4</v>
      </c>
      <c r="B2" s="23"/>
      <c r="C2" s="23"/>
      <c r="D2" s="23"/>
      <c r="E2" s="23"/>
      <c r="F2" s="23"/>
      <c r="G2" s="23">
        <v>1.7999999999999999E-2</v>
      </c>
      <c r="K2" t="s">
        <v>19</v>
      </c>
      <c r="L2" s="24">
        <v>0</v>
      </c>
      <c r="M2" s="24">
        <v>0</v>
      </c>
      <c r="N2" s="24">
        <v>39.010449999999999</v>
      </c>
      <c r="O2" s="24">
        <v>50.409269999999999</v>
      </c>
      <c r="P2" s="24">
        <v>70.606665000000007</v>
      </c>
      <c r="Q2" s="24">
        <v>77.222040000000007</v>
      </c>
      <c r="R2" s="24"/>
    </row>
    <row r="3" spans="1:20" x14ac:dyDescent="0.2">
      <c r="A3" t="s">
        <v>13</v>
      </c>
      <c r="B3" s="23">
        <v>5.2999999999999999E-2</v>
      </c>
      <c r="C3" s="23">
        <v>4.5999999999999999E-2</v>
      </c>
      <c r="D3" s="23">
        <v>3.1E-2</v>
      </c>
      <c r="E3" s="23">
        <v>2.7E-2</v>
      </c>
      <c r="F3" s="23">
        <v>2.7E-2</v>
      </c>
      <c r="G3" s="23">
        <v>2.5999999999999999E-2</v>
      </c>
      <c r="K3" t="s">
        <v>18</v>
      </c>
      <c r="L3" s="24">
        <v>0</v>
      </c>
      <c r="M3" s="24">
        <v>9.6916200000000003</v>
      </c>
      <c r="N3" s="24">
        <v>40.570867999999997</v>
      </c>
      <c r="O3" s="24">
        <v>47.608754999999995</v>
      </c>
      <c r="P3" s="24">
        <v>53.210819999999998</v>
      </c>
      <c r="Q3" s="24">
        <v>60.674460000000003</v>
      </c>
      <c r="R3" s="24"/>
    </row>
    <row r="4" spans="1:20" x14ac:dyDescent="0.2">
      <c r="A4" t="s">
        <v>22</v>
      </c>
      <c r="B4" s="23">
        <v>2.5999999999999999E-2</v>
      </c>
      <c r="C4" s="23">
        <v>4.2999999999999997E-2</v>
      </c>
      <c r="D4" s="23">
        <v>2.9000000000000001E-2</v>
      </c>
      <c r="E4" s="23">
        <v>2.8000000000000001E-2</v>
      </c>
      <c r="F4" s="23">
        <v>2.5999999999999999E-2</v>
      </c>
      <c r="G4" s="23">
        <v>2.4E-2</v>
      </c>
      <c r="K4" t="s">
        <v>17</v>
      </c>
      <c r="L4" s="24">
        <v>0</v>
      </c>
      <c r="M4" s="24">
        <v>0</v>
      </c>
      <c r="N4" s="24">
        <v>18.725016</v>
      </c>
      <c r="O4" s="24">
        <v>45.741745000000002</v>
      </c>
      <c r="P4" s="24">
        <v>47.071109999999997</v>
      </c>
      <c r="Q4" s="24">
        <v>46.333224000000001</v>
      </c>
      <c r="R4" s="24"/>
    </row>
    <row r="5" spans="1:20" x14ac:dyDescent="0.2">
      <c r="A5" t="s">
        <v>14</v>
      </c>
      <c r="B5" s="23"/>
      <c r="C5" s="23"/>
      <c r="D5" s="23">
        <v>1.7000000000000001E-2</v>
      </c>
      <c r="E5" s="23">
        <v>1.7999999999999999E-2</v>
      </c>
      <c r="F5" s="23">
        <v>0.03</v>
      </c>
      <c r="G5" s="23">
        <v>2.5999999999999999E-2</v>
      </c>
      <c r="H5" s="6"/>
      <c r="K5" t="s">
        <v>16</v>
      </c>
      <c r="L5" s="24">
        <v>18.96856</v>
      </c>
      <c r="M5" s="24">
        <v>24.713630999999999</v>
      </c>
      <c r="N5" s="24">
        <v>33.548986999999997</v>
      </c>
      <c r="O5" s="24">
        <v>42.941229999999997</v>
      </c>
      <c r="P5" s="24">
        <v>42.977969999999999</v>
      </c>
      <c r="Q5" s="24">
        <v>44.12688</v>
      </c>
      <c r="R5" s="24"/>
    </row>
    <row r="6" spans="1:20" x14ac:dyDescent="0.2">
      <c r="A6" t="s">
        <v>10</v>
      </c>
      <c r="B6" s="23"/>
      <c r="C6" s="23"/>
      <c r="D6" s="23">
        <v>2.1000000000000001E-2</v>
      </c>
      <c r="E6" s="23">
        <v>2.1000000000000001E-2</v>
      </c>
      <c r="F6" s="23">
        <v>1.9E-2</v>
      </c>
      <c r="G6" s="23">
        <v>0.02</v>
      </c>
      <c r="H6" s="6"/>
      <c r="K6" t="s">
        <v>15</v>
      </c>
      <c r="L6" s="24">
        <v>0</v>
      </c>
      <c r="M6" s="24">
        <v>21.321563999999999</v>
      </c>
      <c r="N6" s="24">
        <v>37.450032</v>
      </c>
      <c r="O6" s="24">
        <v>42.007725000000001</v>
      </c>
      <c r="P6" s="24">
        <v>42.977969999999999</v>
      </c>
      <c r="Q6" s="24">
        <v>41.920535999999998</v>
      </c>
      <c r="R6" s="24"/>
    </row>
    <row r="7" spans="1:20" x14ac:dyDescent="0.2">
      <c r="A7" t="s">
        <v>11</v>
      </c>
      <c r="B7" s="23">
        <v>0.05</v>
      </c>
      <c r="C7" s="23">
        <v>4.3999999999999997E-2</v>
      </c>
      <c r="D7" s="23">
        <v>2.9000000000000001E-2</v>
      </c>
      <c r="E7" s="23">
        <v>2.5999999999999999E-2</v>
      </c>
      <c r="F7" s="23">
        <v>2.4E-2</v>
      </c>
      <c r="G7" s="23">
        <v>2.1999999999999999E-2</v>
      </c>
      <c r="H7" s="6"/>
      <c r="K7" t="s">
        <v>13</v>
      </c>
      <c r="L7" s="24">
        <v>21.855080000000001</v>
      </c>
      <c r="M7" s="24">
        <v>22.290725999999999</v>
      </c>
      <c r="N7" s="24">
        <v>24.186478999999999</v>
      </c>
      <c r="O7" s="24">
        <v>25.204635</v>
      </c>
      <c r="P7" s="24">
        <v>27.628695</v>
      </c>
      <c r="Q7" s="24">
        <v>28.682472000000001</v>
      </c>
      <c r="R7" s="24"/>
    </row>
    <row r="8" spans="1:20" x14ac:dyDescent="0.2">
      <c r="A8" t="s">
        <v>17</v>
      </c>
      <c r="B8" s="23"/>
      <c r="C8" s="23"/>
      <c r="D8" s="23">
        <v>2.4E-2</v>
      </c>
      <c r="E8" s="23">
        <v>4.9000000000000002E-2</v>
      </c>
      <c r="F8" s="23">
        <v>4.5999999999999999E-2</v>
      </c>
      <c r="G8" s="23">
        <v>4.2000000000000003E-2</v>
      </c>
      <c r="H8" s="6"/>
      <c r="K8" t="s">
        <v>14</v>
      </c>
      <c r="L8" s="24">
        <v>0</v>
      </c>
      <c r="M8" s="24">
        <v>0</v>
      </c>
      <c r="N8" s="24">
        <v>13.263553</v>
      </c>
      <c r="O8" s="24">
        <v>16.803089999999997</v>
      </c>
      <c r="P8" s="24">
        <v>30.698549999999997</v>
      </c>
      <c r="Q8" s="24">
        <v>28.682472000000001</v>
      </c>
      <c r="R8" s="24"/>
    </row>
    <row r="9" spans="1:20" x14ac:dyDescent="0.2">
      <c r="A9" t="s">
        <v>15</v>
      </c>
      <c r="B9" s="23"/>
      <c r="C9" s="23"/>
      <c r="D9" s="23"/>
      <c r="E9" s="23"/>
      <c r="H9" s="6"/>
      <c r="K9" t="s">
        <v>22</v>
      </c>
      <c r="L9" s="24">
        <v>10.721360000000001</v>
      </c>
      <c r="M9" s="24">
        <v>20.836983</v>
      </c>
      <c r="N9" s="24">
        <v>22.626061</v>
      </c>
      <c r="O9" s="24">
        <v>26.13814</v>
      </c>
      <c r="P9" s="24">
        <v>26.605409999999999</v>
      </c>
      <c r="Q9" s="24">
        <v>26.476128000000003</v>
      </c>
      <c r="R9" s="24"/>
    </row>
    <row r="10" spans="1:20" x14ac:dyDescent="0.2">
      <c r="A10" t="s">
        <v>30</v>
      </c>
      <c r="B10" s="23"/>
      <c r="C10" s="23">
        <v>4.3999999999999997E-2</v>
      </c>
      <c r="D10" s="23">
        <v>4.8000000000000001E-2</v>
      </c>
      <c r="E10" s="23">
        <v>4.4999999999999998E-2</v>
      </c>
      <c r="F10" s="23">
        <v>4.2000000000000003E-2</v>
      </c>
      <c r="G10" s="23">
        <v>3.7999999999999999E-2</v>
      </c>
      <c r="H10" s="6"/>
      <c r="K10" t="s">
        <v>11</v>
      </c>
      <c r="L10" s="24">
        <v>20.618000000000002</v>
      </c>
      <c r="M10" s="24">
        <v>21.321563999999999</v>
      </c>
      <c r="N10" s="24">
        <v>22.626061</v>
      </c>
      <c r="O10" s="24">
        <v>24.271129999999999</v>
      </c>
      <c r="P10" s="24">
        <v>24.55884</v>
      </c>
      <c r="Q10" s="24">
        <v>24.269783999999998</v>
      </c>
      <c r="R10" s="24"/>
    </row>
    <row r="11" spans="1:20" x14ac:dyDescent="0.2">
      <c r="A11" t="s">
        <v>18</v>
      </c>
      <c r="B11" s="23"/>
      <c r="C11" s="23">
        <v>0.02</v>
      </c>
      <c r="D11" s="23">
        <v>5.1999999999999998E-2</v>
      </c>
      <c r="E11" s="23">
        <v>5.0999999999999997E-2</v>
      </c>
      <c r="F11" s="23">
        <v>5.1999999999999998E-2</v>
      </c>
      <c r="G11" s="23">
        <v>5.5E-2</v>
      </c>
      <c r="H11" s="6"/>
      <c r="K11" t="s">
        <v>10</v>
      </c>
      <c r="L11" s="24">
        <v>0</v>
      </c>
      <c r="M11" s="24">
        <v>0</v>
      </c>
      <c r="N11" s="24">
        <v>16.384388999999999</v>
      </c>
      <c r="O11" s="24">
        <v>19.603605000000002</v>
      </c>
      <c r="P11" s="24">
        <v>19.442415</v>
      </c>
      <c r="Q11" s="24">
        <v>22.06344</v>
      </c>
      <c r="R11" s="24"/>
    </row>
    <row r="12" spans="1:20" x14ac:dyDescent="0.2">
      <c r="A12" t="s">
        <v>36</v>
      </c>
      <c r="B12" s="23">
        <v>2.1999999999999999E-2</v>
      </c>
      <c r="C12" s="23">
        <v>0.02</v>
      </c>
      <c r="D12" s="23"/>
      <c r="E12" s="23">
        <v>1.2E-2</v>
      </c>
      <c r="F12" s="23">
        <v>1.2E-2</v>
      </c>
      <c r="G12" s="23">
        <v>1.2E-2</v>
      </c>
      <c r="H12" s="6"/>
      <c r="K12" t="s">
        <v>9</v>
      </c>
      <c r="L12" s="24">
        <v>18.143840000000001</v>
      </c>
      <c r="M12" s="24">
        <v>18.414078</v>
      </c>
      <c r="N12" s="24">
        <v>19.505224999999999</v>
      </c>
      <c r="O12" s="24">
        <v>20.537109999999998</v>
      </c>
      <c r="P12" s="24">
        <v>20.465699999999998</v>
      </c>
      <c r="Q12" s="24">
        <v>22.06344</v>
      </c>
      <c r="R12" s="24"/>
    </row>
    <row r="13" spans="1:20" x14ac:dyDescent="0.2">
      <c r="A13" t="s">
        <v>39</v>
      </c>
      <c r="B13" s="31">
        <v>3.2000000000000001E-2</v>
      </c>
      <c r="C13" s="23">
        <v>2.1000000000000001E-2</v>
      </c>
      <c r="D13" s="23"/>
      <c r="E13" s="23"/>
      <c r="F13" s="23"/>
      <c r="G13" s="23"/>
      <c r="K13" t="s">
        <v>35</v>
      </c>
      <c r="L13" s="24">
        <v>0</v>
      </c>
      <c r="M13" s="24">
        <v>0</v>
      </c>
      <c r="N13" s="24">
        <v>0</v>
      </c>
      <c r="O13" s="24">
        <v>13.06907</v>
      </c>
      <c r="P13" s="24">
        <v>21.488985</v>
      </c>
      <c r="Q13" s="24">
        <v>20.960267999999999</v>
      </c>
      <c r="R13" s="24"/>
    </row>
    <row r="14" spans="1:20" x14ac:dyDescent="0.2">
      <c r="A14" t="s">
        <v>35</v>
      </c>
      <c r="B14" s="23"/>
      <c r="C14" s="23"/>
      <c r="D14" s="23"/>
      <c r="E14" s="23">
        <v>1.4E-2</v>
      </c>
      <c r="F14" s="23">
        <v>2.1000000000000001E-2</v>
      </c>
      <c r="G14" s="23">
        <v>1.9E-2</v>
      </c>
      <c r="K14" t="s">
        <v>7</v>
      </c>
      <c r="L14" s="24">
        <v>14.020240000000001</v>
      </c>
      <c r="M14" s="24">
        <v>15.506592000000001</v>
      </c>
      <c r="N14" s="24">
        <v>16.384388999999999</v>
      </c>
      <c r="O14" s="24">
        <v>21.470614999999999</v>
      </c>
      <c r="P14" s="24">
        <v>21.488985</v>
      </c>
      <c r="Q14" s="24">
        <v>20.960267999999999</v>
      </c>
      <c r="R14" s="24"/>
    </row>
    <row r="15" spans="1:20" x14ac:dyDescent="0.2">
      <c r="A15" t="s">
        <v>0</v>
      </c>
      <c r="B15" s="23"/>
      <c r="C15" s="23"/>
      <c r="D15" s="23"/>
      <c r="E15" s="23"/>
      <c r="F15" s="23"/>
      <c r="G15" s="23">
        <v>1.0999999999999999E-2</v>
      </c>
      <c r="K15" t="s">
        <v>5</v>
      </c>
      <c r="L15" s="24">
        <v>10.721360000000001</v>
      </c>
      <c r="M15" s="24">
        <v>10.660781999999999</v>
      </c>
      <c r="N15" s="24">
        <v>17.164598000000002</v>
      </c>
      <c r="O15" s="24">
        <v>17.736595000000001</v>
      </c>
      <c r="P15" s="24">
        <v>20.465699999999998</v>
      </c>
      <c r="Q15" s="24">
        <v>20.960267999999999</v>
      </c>
      <c r="R15" s="24"/>
    </row>
    <row r="16" spans="1:20" x14ac:dyDescent="0.2">
      <c r="A16" t="s">
        <v>42</v>
      </c>
      <c r="B16" s="31">
        <v>3.9E-2</v>
      </c>
      <c r="C16" s="23"/>
      <c r="D16" s="23"/>
      <c r="E16" s="23"/>
      <c r="F16" s="23"/>
      <c r="G16" s="23"/>
      <c r="K16" t="s">
        <v>34</v>
      </c>
      <c r="L16" s="24">
        <v>0</v>
      </c>
      <c r="M16" s="24">
        <v>0</v>
      </c>
      <c r="N16" s="24">
        <v>12.483343999999999</v>
      </c>
      <c r="O16" s="24">
        <v>13.06907</v>
      </c>
      <c r="P16" s="24">
        <v>13.302705</v>
      </c>
      <c r="Q16" s="24">
        <v>20.960267999999999</v>
      </c>
      <c r="R16" s="24"/>
    </row>
    <row r="17" spans="1:20" x14ac:dyDescent="0.2">
      <c r="A17" t="s">
        <v>16</v>
      </c>
      <c r="B17" s="23">
        <v>4.5999999999999999E-2</v>
      </c>
      <c r="C17" s="23">
        <v>5.0999999999999997E-2</v>
      </c>
      <c r="D17" s="23">
        <v>4.2999999999999997E-2</v>
      </c>
      <c r="E17" s="23">
        <v>4.5999999999999999E-2</v>
      </c>
      <c r="F17" s="23">
        <v>4.2000000000000003E-2</v>
      </c>
      <c r="G17" s="23">
        <v>0.04</v>
      </c>
      <c r="K17" t="s">
        <v>4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19.857095999999999</v>
      </c>
      <c r="R17" s="24"/>
    </row>
    <row r="18" spans="1:20" x14ac:dyDescent="0.2">
      <c r="A18" t="s">
        <v>43</v>
      </c>
      <c r="B18" s="31">
        <v>2.1999999999999999E-2</v>
      </c>
      <c r="C18" s="23"/>
      <c r="D18" s="23"/>
      <c r="E18" s="23"/>
      <c r="F18" s="23"/>
      <c r="G18" s="23"/>
      <c r="K18" t="s">
        <v>3</v>
      </c>
      <c r="L18" s="24">
        <v>0</v>
      </c>
      <c r="M18" s="24">
        <v>0</v>
      </c>
      <c r="N18" s="24">
        <v>0</v>
      </c>
      <c r="O18" s="24">
        <v>0</v>
      </c>
      <c r="P18" s="24">
        <v>20.465699999999998</v>
      </c>
      <c r="Q18" s="24">
        <v>19.857095999999999</v>
      </c>
      <c r="R18" s="24"/>
    </row>
    <row r="19" spans="1:20" x14ac:dyDescent="0.2">
      <c r="A19" t="s">
        <v>3</v>
      </c>
      <c r="B19" s="23"/>
      <c r="C19" s="23"/>
      <c r="D19" s="23"/>
      <c r="E19" s="23"/>
      <c r="F19" s="23">
        <v>0.02</v>
      </c>
      <c r="G19" s="23">
        <v>1.7999999999999999E-2</v>
      </c>
      <c r="K19" t="s">
        <v>2</v>
      </c>
      <c r="L19" s="24">
        <v>9.0719200000000004</v>
      </c>
      <c r="M19" s="24">
        <v>0</v>
      </c>
      <c r="N19" s="24">
        <v>0</v>
      </c>
      <c r="O19" s="24">
        <v>17.736595000000001</v>
      </c>
      <c r="P19" s="24">
        <v>17.395845000000001</v>
      </c>
      <c r="Q19" s="24">
        <v>17.650752000000001</v>
      </c>
      <c r="R19" s="24"/>
    </row>
    <row r="20" spans="1:20" x14ac:dyDescent="0.2">
      <c r="A20" t="s">
        <v>41</v>
      </c>
      <c r="B20" s="31"/>
      <c r="C20" s="23">
        <v>1.9E-2</v>
      </c>
      <c r="D20" s="23"/>
      <c r="E20" s="23"/>
      <c r="F20" s="23"/>
      <c r="G20" s="23"/>
      <c r="K20" t="s">
        <v>36</v>
      </c>
      <c r="L20" s="24">
        <v>9.0719200000000004</v>
      </c>
      <c r="M20" s="24">
        <v>9.6916200000000003</v>
      </c>
      <c r="N20" s="24">
        <v>0</v>
      </c>
      <c r="O20" s="24">
        <v>11.202059999999999</v>
      </c>
      <c r="P20" s="24">
        <v>12.27942</v>
      </c>
      <c r="Q20" s="24">
        <v>13.238064000000001</v>
      </c>
      <c r="R20" s="24"/>
    </row>
    <row r="21" spans="1:20" x14ac:dyDescent="0.2">
      <c r="A21" t="s">
        <v>31</v>
      </c>
      <c r="B21" s="31">
        <v>4.3999999999999997E-2</v>
      </c>
      <c r="C21" s="23">
        <v>3.7999999999999999E-2</v>
      </c>
      <c r="D21" s="23">
        <v>2.5000000000000001E-2</v>
      </c>
      <c r="E21" s="23">
        <v>2.1999999999999999E-2</v>
      </c>
      <c r="F21" s="23">
        <v>0.02</v>
      </c>
      <c r="G21" s="23"/>
      <c r="K21" t="s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12.134891999999999</v>
      </c>
      <c r="R21" s="24"/>
    </row>
    <row r="22" spans="1:20" x14ac:dyDescent="0.2">
      <c r="A22" t="s">
        <v>38</v>
      </c>
      <c r="B22" s="31">
        <v>2.7E-2</v>
      </c>
      <c r="C22" s="23">
        <v>2.3E-2</v>
      </c>
      <c r="D22" s="23"/>
      <c r="E22" s="23">
        <v>1.4E-2</v>
      </c>
      <c r="F22" s="23">
        <v>1.2999999999999999E-2</v>
      </c>
      <c r="G22" s="23"/>
      <c r="L22" s="24"/>
      <c r="M22" s="24"/>
      <c r="N22" s="24"/>
      <c r="O22" s="24"/>
      <c r="P22" s="24"/>
      <c r="Q22" s="24"/>
    </row>
    <row r="23" spans="1:20" x14ac:dyDescent="0.2">
      <c r="A23" t="s">
        <v>7</v>
      </c>
      <c r="B23" s="23">
        <v>3.4000000000000002E-2</v>
      </c>
      <c r="C23" s="23">
        <v>3.2000000000000001E-2</v>
      </c>
      <c r="D23" s="23">
        <v>2.1000000000000001E-2</v>
      </c>
      <c r="E23" s="23">
        <v>2.3E-2</v>
      </c>
      <c r="F23" s="23">
        <v>2.1000000000000001E-2</v>
      </c>
      <c r="G23" s="23">
        <v>1.9E-2</v>
      </c>
      <c r="L23" s="6">
        <v>2011</v>
      </c>
      <c r="M23" s="6">
        <v>2012</v>
      </c>
      <c r="N23" s="6">
        <v>2013</v>
      </c>
      <c r="O23" s="6">
        <v>2014</v>
      </c>
      <c r="P23" s="6">
        <v>2015</v>
      </c>
      <c r="Q23" s="6">
        <v>2016</v>
      </c>
      <c r="R23" t="s">
        <v>47</v>
      </c>
    </row>
    <row r="24" spans="1:20" x14ac:dyDescent="0.2">
      <c r="A24" t="s">
        <v>5</v>
      </c>
      <c r="B24" s="23">
        <v>2.5999999999999999E-2</v>
      </c>
      <c r="C24" s="23">
        <v>2.1999999999999999E-2</v>
      </c>
      <c r="D24" s="23">
        <v>2.2000000000000002E-2</v>
      </c>
      <c r="E24" s="23">
        <v>1.9E-2</v>
      </c>
      <c r="F24" s="23">
        <v>0.02</v>
      </c>
      <c r="G24" s="23">
        <v>1.9E-2</v>
      </c>
      <c r="K24" s="6" t="s">
        <v>16</v>
      </c>
      <c r="L24" s="24">
        <v>18.96856</v>
      </c>
      <c r="M24" s="24">
        <v>24.713630999999999</v>
      </c>
      <c r="N24" s="24">
        <v>33.548986999999997</v>
      </c>
      <c r="O24" s="24">
        <v>42.941229999999997</v>
      </c>
      <c r="P24" s="24">
        <v>42.977969999999999</v>
      </c>
      <c r="Q24" s="24">
        <v>44.12688</v>
      </c>
      <c r="R24" s="23">
        <f>SUM(M24:Q24)/SUM(L24:P24)-1</f>
        <v>0.15420325903259635</v>
      </c>
    </row>
    <row r="25" spans="1:20" x14ac:dyDescent="0.2">
      <c r="A25" t="s">
        <v>26</v>
      </c>
      <c r="B25" s="31">
        <v>2.4E-2</v>
      </c>
      <c r="C25" s="23">
        <v>2.1000000000000001E-2</v>
      </c>
      <c r="D25" s="23"/>
      <c r="E25" s="23">
        <v>1.2E-2</v>
      </c>
      <c r="F25" s="23">
        <v>1.0999999999999999E-2</v>
      </c>
      <c r="G25" s="23"/>
      <c r="K25" s="6" t="s">
        <v>13</v>
      </c>
      <c r="L25" s="24">
        <v>21.855080000000001</v>
      </c>
      <c r="M25" s="24">
        <v>22.290725999999999</v>
      </c>
      <c r="N25" s="24">
        <v>24.186478999999999</v>
      </c>
      <c r="O25" s="24">
        <v>25.204635</v>
      </c>
      <c r="P25" s="24">
        <v>27.628695</v>
      </c>
      <c r="Q25" s="24">
        <v>28.682472000000001</v>
      </c>
      <c r="R25" s="23">
        <f t="shared" ref="R25:R28" si="0">SUM(M25:Q25)/SUM(L25:P25)-1</f>
        <v>5.6347603237106414E-2</v>
      </c>
    </row>
    <row r="26" spans="1:20" x14ac:dyDescent="0.2">
      <c r="A26" t="s">
        <v>9</v>
      </c>
      <c r="B26" s="23"/>
      <c r="C26" s="23"/>
      <c r="D26" s="23"/>
      <c r="E26" s="23"/>
      <c r="F26" s="23"/>
      <c r="G26" s="23">
        <v>0.02</v>
      </c>
      <c r="K26" s="6" t="s">
        <v>22</v>
      </c>
      <c r="L26" s="24">
        <v>10.721360000000001</v>
      </c>
      <c r="M26" s="24">
        <v>20.836983</v>
      </c>
      <c r="N26" s="24">
        <v>22.626061</v>
      </c>
      <c r="O26" s="24">
        <v>26.13814</v>
      </c>
      <c r="P26" s="24">
        <v>26.605409999999999</v>
      </c>
      <c r="Q26" s="24">
        <v>26.476128000000003</v>
      </c>
      <c r="R26" s="23">
        <f t="shared" si="0"/>
        <v>0.14734003046574706</v>
      </c>
    </row>
    <row r="27" spans="1:20" x14ac:dyDescent="0.2">
      <c r="A27" t="s">
        <v>2</v>
      </c>
      <c r="B27" s="23">
        <v>2.1999999999999999E-2</v>
      </c>
      <c r="C27" s="23"/>
      <c r="D27" s="23"/>
      <c r="E27" s="23">
        <v>1.9E-2</v>
      </c>
      <c r="F27" s="23">
        <v>1.7000000000000001E-2</v>
      </c>
      <c r="G27" s="23">
        <v>1.6E-2</v>
      </c>
      <c r="K27" s="6" t="s">
        <v>11</v>
      </c>
      <c r="L27" s="24">
        <v>20.618000000000002</v>
      </c>
      <c r="M27" s="24">
        <v>21.321563999999999</v>
      </c>
      <c r="N27" s="24">
        <v>22.626061</v>
      </c>
      <c r="O27" s="24">
        <v>24.271129999999999</v>
      </c>
      <c r="P27" s="24">
        <v>24.55884</v>
      </c>
      <c r="Q27" s="24">
        <v>24.269783999999998</v>
      </c>
      <c r="R27" s="23">
        <f t="shared" si="0"/>
        <v>3.2203931731210389E-2</v>
      </c>
    </row>
    <row r="28" spans="1:20" x14ac:dyDescent="0.2">
      <c r="A28" t="s">
        <v>33</v>
      </c>
      <c r="B28" s="31">
        <v>3.1E-2</v>
      </c>
      <c r="C28" s="23">
        <v>2.7E-2</v>
      </c>
      <c r="D28" s="23">
        <v>1.8000000000000002E-2</v>
      </c>
      <c r="E28" s="23">
        <v>1.6E-2</v>
      </c>
      <c r="F28" s="23"/>
      <c r="G28" s="23"/>
      <c r="K28" s="6" t="s">
        <v>55</v>
      </c>
      <c r="L28" s="24">
        <v>18.143840000000001</v>
      </c>
      <c r="M28" s="24">
        <v>18.414078</v>
      </c>
      <c r="N28" s="24">
        <v>19.505224999999999</v>
      </c>
      <c r="O28" s="24">
        <v>20.537109999999998</v>
      </c>
      <c r="P28" s="24">
        <v>20.465699999999998</v>
      </c>
      <c r="Q28" s="24">
        <v>22.06344</v>
      </c>
      <c r="R28" s="23">
        <f t="shared" si="0"/>
        <v>4.0380791398607174E-2</v>
      </c>
    </row>
    <row r="29" spans="1:20" x14ac:dyDescent="0.2">
      <c r="A29" t="s">
        <v>19</v>
      </c>
      <c r="B29" s="23"/>
      <c r="C29" s="23"/>
      <c r="D29" s="23">
        <v>0.05</v>
      </c>
      <c r="E29" s="23">
        <v>5.3999999999999999E-2</v>
      </c>
      <c r="F29" s="23">
        <v>6.9000000000000006E-2</v>
      </c>
      <c r="G29" s="23">
        <v>7.0000000000000007E-2</v>
      </c>
      <c r="K29" s="6" t="s">
        <v>7</v>
      </c>
      <c r="L29" s="24">
        <v>14.020240000000001</v>
      </c>
      <c r="M29" s="24">
        <v>15.506592000000001</v>
      </c>
      <c r="N29" s="24">
        <v>16.384388999999999</v>
      </c>
      <c r="O29" s="24">
        <v>21.470614999999999</v>
      </c>
      <c r="P29" s="24">
        <v>21.488985</v>
      </c>
      <c r="Q29" s="24">
        <v>20.960267999999999</v>
      </c>
      <c r="R29" s="23">
        <f>SUM(M29:Q29)/SUM(L29:P29)-1</f>
        <v>7.8091188107736853E-2</v>
      </c>
    </row>
    <row r="30" spans="1:20" x14ac:dyDescent="0.2">
      <c r="A30" t="s">
        <v>34</v>
      </c>
      <c r="B30" s="23"/>
      <c r="C30" s="23"/>
      <c r="D30" s="23">
        <v>1.6E-2</v>
      </c>
      <c r="E30" s="23">
        <v>1.4E-2</v>
      </c>
      <c r="F30" s="23">
        <v>1.2999999999999999E-2</v>
      </c>
      <c r="G30" s="23">
        <v>1.9E-2</v>
      </c>
      <c r="K30" s="6" t="s">
        <v>5</v>
      </c>
      <c r="L30" s="24">
        <v>10.721360000000001</v>
      </c>
      <c r="M30" s="24">
        <v>10.660781999999999</v>
      </c>
      <c r="N30" s="24">
        <v>17.164598000000002</v>
      </c>
      <c r="O30" s="24">
        <v>17.736595000000001</v>
      </c>
      <c r="P30" s="24">
        <v>20.465699999999998</v>
      </c>
      <c r="Q30" s="24">
        <v>20.960267999999999</v>
      </c>
      <c r="R30" s="23">
        <f>SUM(M30:Q30)/SUM(L30:P30)-1</f>
        <v>0.13340764479970346</v>
      </c>
    </row>
    <row r="31" spans="1:20" s="6" customFormat="1" x14ac:dyDescent="0.2">
      <c r="K31"/>
      <c r="L31" s="24"/>
      <c r="M31" s="24"/>
      <c r="N31" s="24"/>
      <c r="O31" s="24"/>
      <c r="P31" s="24"/>
      <c r="Q31" s="24"/>
      <c r="R31"/>
      <c r="S31"/>
      <c r="T31"/>
    </row>
    <row r="32" spans="1:20" x14ac:dyDescent="0.2">
      <c r="A32" t="s">
        <v>44</v>
      </c>
      <c r="B32" s="23">
        <v>0.49800000000000011</v>
      </c>
      <c r="C32" s="23">
        <v>0.47100000000000009</v>
      </c>
      <c r="D32" s="23">
        <v>0.44600000000000006</v>
      </c>
      <c r="E32" s="23">
        <v>0.53000000000000014</v>
      </c>
      <c r="F32" s="23">
        <v>0.54500000000000015</v>
      </c>
      <c r="G32" s="23">
        <v>0.53400000000000014</v>
      </c>
      <c r="L32" s="6">
        <v>2011</v>
      </c>
      <c r="M32" s="6">
        <v>2012</v>
      </c>
      <c r="N32" s="6">
        <v>2013</v>
      </c>
      <c r="O32" s="6">
        <v>2014</v>
      </c>
      <c r="P32" s="6">
        <v>2015</v>
      </c>
      <c r="Q32" s="6">
        <v>2016</v>
      </c>
    </row>
    <row r="33" spans="1:20" x14ac:dyDescent="0.2">
      <c r="K33" t="s">
        <v>51</v>
      </c>
      <c r="L33" s="27">
        <f>SUM(L2:L6)</f>
        <v>18.96856</v>
      </c>
      <c r="M33" s="27">
        <f>SUM(M2:M6)</f>
        <v>55.726815000000002</v>
      </c>
      <c r="N33" s="27">
        <f>SUM(N2:N6)</f>
        <v>169.305353</v>
      </c>
      <c r="O33" s="27">
        <f>SUM(O2:O6)</f>
        <v>228.70872499999999</v>
      </c>
      <c r="P33" s="27">
        <f>SUM(P2:P6)</f>
        <v>256.84453500000001</v>
      </c>
      <c r="Q33" s="27">
        <f>SUM(Q2:Q6)</f>
        <v>270.27714000000003</v>
      </c>
      <c r="R33" s="23">
        <f>SUM(M33:Q33)/SUM(L33:P33)-1</f>
        <v>0.34446879070449321</v>
      </c>
      <c r="S33" s="29">
        <v>0.24500000000000002</v>
      </c>
      <c r="T33" s="29">
        <f>R33*S33</f>
        <v>8.4394853722600846E-2</v>
      </c>
    </row>
    <row r="34" spans="1:20" s="6" customFormat="1" x14ac:dyDescent="0.2">
      <c r="A34" s="6" t="s">
        <v>46</v>
      </c>
      <c r="B34" s="25">
        <v>412.36</v>
      </c>
      <c r="C34" s="25">
        <v>484.58100000000002</v>
      </c>
      <c r="D34" s="25">
        <v>780.20899999999995</v>
      </c>
      <c r="E34" s="25">
        <v>933.505</v>
      </c>
      <c r="F34" s="25">
        <v>1023.285</v>
      </c>
      <c r="G34" s="25">
        <v>1103.172</v>
      </c>
      <c r="H34" s="28">
        <f>SUM(Q2:Q6)/G34</f>
        <v>0.24500000000000002</v>
      </c>
      <c r="I34" s="6" t="s">
        <v>48</v>
      </c>
      <c r="K34" t="s">
        <v>52</v>
      </c>
      <c r="L34" s="27">
        <f>SUM(L7:L16)</f>
        <v>96.079880000000017</v>
      </c>
      <c r="M34" s="27">
        <f>SUM(M7:M16)</f>
        <v>109.03072499999999</v>
      </c>
      <c r="N34" s="27">
        <f>SUM(N7:N16)</f>
        <v>164.624099</v>
      </c>
      <c r="O34" s="27">
        <f>SUM(O7:O16)</f>
        <v>197.90306000000001</v>
      </c>
      <c r="P34" s="27">
        <f>SUM(P7:P16)</f>
        <v>226.14598500000002</v>
      </c>
      <c r="Q34" s="27">
        <f>SUM(Q7:Q16)</f>
        <v>236.07880799999992</v>
      </c>
      <c r="R34" s="23">
        <f t="shared" ref="R34:R35" si="1">SUM(M34:Q34)/SUM(L34:P34)-1</f>
        <v>0.17636910326819999</v>
      </c>
      <c r="S34" s="29">
        <v>0.21399999999999991</v>
      </c>
      <c r="T34" s="29">
        <f t="shared" ref="T34:T35" si="2">R34*S34</f>
        <v>3.7742988099394782E-2</v>
      </c>
    </row>
    <row r="35" spans="1:20" s="6" customFormat="1" x14ac:dyDescent="0.2">
      <c r="B35" s="25"/>
      <c r="C35" s="25"/>
      <c r="D35" s="25"/>
      <c r="E35" s="25"/>
      <c r="F35" s="25"/>
      <c r="G35" s="25"/>
      <c r="H35" s="28">
        <f>SUM(Q7:Q16)/G34</f>
        <v>0.21399999999999991</v>
      </c>
      <c r="I35" s="6" t="s">
        <v>49</v>
      </c>
      <c r="K35" t="s">
        <v>53</v>
      </c>
      <c r="L35" s="27">
        <f>SUM(L17:L21)</f>
        <v>18.143840000000001</v>
      </c>
      <c r="M35" s="27">
        <f>SUM(M17:M21)</f>
        <v>9.6916200000000003</v>
      </c>
      <c r="N35" s="27">
        <f>SUM(N17:N21)</f>
        <v>0</v>
      </c>
      <c r="O35" s="27">
        <f>SUM(O17:O21)</f>
        <v>28.938655000000001</v>
      </c>
      <c r="P35" s="27">
        <f>SUM(P17:P21)</f>
        <v>50.140965000000001</v>
      </c>
      <c r="Q35" s="27">
        <f>SUM(Q17:Q21)</f>
        <v>82.737899999999982</v>
      </c>
      <c r="R35" s="23">
        <f t="shared" si="1"/>
        <v>0.60416229403747335</v>
      </c>
      <c r="S35" s="29">
        <v>7.4999999999999983E-2</v>
      </c>
      <c r="T35" s="29">
        <f t="shared" si="2"/>
        <v>4.531217205281049E-2</v>
      </c>
    </row>
    <row r="36" spans="1:20" s="6" customFormat="1" x14ac:dyDescent="0.2">
      <c r="B36" s="25"/>
      <c r="C36" s="25"/>
      <c r="D36" s="25"/>
      <c r="E36" s="25"/>
      <c r="F36" s="25"/>
      <c r="G36" s="25"/>
      <c r="H36" s="28">
        <f>SUM(Q17:Q21)/G34</f>
        <v>7.4999999999999983E-2</v>
      </c>
      <c r="I36" s="6" t="s">
        <v>50</v>
      </c>
      <c r="K36"/>
      <c r="L36"/>
      <c r="M36"/>
      <c r="N36"/>
      <c r="O36"/>
      <c r="P36"/>
      <c r="Q36"/>
      <c r="R36"/>
      <c r="S36"/>
      <c r="T36" s="29">
        <f>SUM(T33:T35)</f>
        <v>0.16745001387480613</v>
      </c>
    </row>
    <row r="37" spans="1:20" s="6" customFormat="1" x14ac:dyDescent="0.2">
      <c r="B37" s="26">
        <v>2011</v>
      </c>
      <c r="C37" s="26">
        <v>2012</v>
      </c>
      <c r="D37" s="26">
        <v>2013</v>
      </c>
      <c r="E37" s="26">
        <v>2014</v>
      </c>
      <c r="F37" s="26">
        <v>2015</v>
      </c>
      <c r="G37" s="26">
        <v>2016</v>
      </c>
      <c r="K37" t="s">
        <v>54</v>
      </c>
      <c r="L37" s="25">
        <v>133223.33799999999</v>
      </c>
      <c r="M37" s="25">
        <v>133452.41099999999</v>
      </c>
      <c r="N37" s="25">
        <v>207485.073</v>
      </c>
      <c r="O37" s="25">
        <v>224881.19200000001</v>
      </c>
      <c r="P37" s="25">
        <v>250416.75700000001</v>
      </c>
      <c r="Q37" s="25">
        <v>260168.25899999999</v>
      </c>
      <c r="R37"/>
      <c r="S37"/>
      <c r="T37"/>
    </row>
    <row r="38" spans="1:20" x14ac:dyDescent="0.2">
      <c r="A38" s="6" t="s">
        <v>4</v>
      </c>
      <c r="B38" s="27">
        <f t="shared" ref="B38:G44" si="3">B$34*B2</f>
        <v>0</v>
      </c>
      <c r="C38" s="27">
        <f t="shared" si="3"/>
        <v>0</v>
      </c>
      <c r="D38" s="27">
        <f t="shared" si="3"/>
        <v>0</v>
      </c>
      <c r="E38" s="27">
        <f t="shared" si="3"/>
        <v>0</v>
      </c>
      <c r="F38" s="27">
        <f t="shared" si="3"/>
        <v>0</v>
      </c>
      <c r="G38" s="27">
        <f t="shared" si="3"/>
        <v>19.857095999999999</v>
      </c>
      <c r="M38" s="23">
        <f>$L37/M37-1</f>
        <v>-1.7165145109293567E-3</v>
      </c>
      <c r="N38" s="23">
        <f>$L37/N37-1</f>
        <v>-0.35791362687570305</v>
      </c>
      <c r="O38" s="23">
        <f>$L37/O37-1</f>
        <v>-0.40758345855797495</v>
      </c>
      <c r="P38" s="23">
        <f>$L37/P37-1</f>
        <v>-0.46799351770217201</v>
      </c>
      <c r="Q38" s="23">
        <f>$L37/Q37-1</f>
        <v>-0.4879339297112335</v>
      </c>
    </row>
    <row r="39" spans="1:20" x14ac:dyDescent="0.2">
      <c r="A39" s="6" t="s">
        <v>13</v>
      </c>
      <c r="B39" s="27">
        <f t="shared" si="3"/>
        <v>21.855080000000001</v>
      </c>
      <c r="C39" s="27">
        <f t="shared" si="3"/>
        <v>22.290725999999999</v>
      </c>
      <c r="D39" s="27">
        <f t="shared" si="3"/>
        <v>24.186478999999999</v>
      </c>
      <c r="E39" s="27">
        <f t="shared" si="3"/>
        <v>25.204635</v>
      </c>
      <c r="F39" s="27">
        <f t="shared" si="3"/>
        <v>27.628695</v>
      </c>
      <c r="G39" s="27">
        <f t="shared" si="3"/>
        <v>28.682472000000001</v>
      </c>
    </row>
    <row r="40" spans="1:20" x14ac:dyDescent="0.2">
      <c r="A40" s="6" t="s">
        <v>22</v>
      </c>
      <c r="B40" s="27">
        <f t="shared" si="3"/>
        <v>10.721360000000001</v>
      </c>
      <c r="C40" s="27">
        <f t="shared" si="3"/>
        <v>20.836983</v>
      </c>
      <c r="D40" s="27">
        <f t="shared" si="3"/>
        <v>22.626061</v>
      </c>
      <c r="E40" s="27">
        <f t="shared" si="3"/>
        <v>26.13814</v>
      </c>
      <c r="F40" s="27">
        <f t="shared" si="3"/>
        <v>26.605409999999999</v>
      </c>
      <c r="G40" s="27">
        <f t="shared" si="3"/>
        <v>26.476128000000003</v>
      </c>
      <c r="L40" s="6">
        <v>2011</v>
      </c>
      <c r="M40" s="6">
        <v>2012</v>
      </c>
      <c r="N40" s="6">
        <v>2013</v>
      </c>
      <c r="O40" s="6">
        <v>2014</v>
      </c>
      <c r="P40" s="6">
        <v>2015</v>
      </c>
      <c r="Q40" s="6">
        <v>2016</v>
      </c>
    </row>
    <row r="41" spans="1:20" x14ac:dyDescent="0.2">
      <c r="A41" s="6" t="s">
        <v>14</v>
      </c>
      <c r="B41" s="27">
        <f t="shared" si="3"/>
        <v>0</v>
      </c>
      <c r="C41" s="27">
        <f t="shared" si="3"/>
        <v>0</v>
      </c>
      <c r="D41" s="27">
        <f t="shared" si="3"/>
        <v>13.263553</v>
      </c>
      <c r="E41" s="27">
        <f t="shared" si="3"/>
        <v>16.803089999999997</v>
      </c>
      <c r="F41" s="27">
        <f t="shared" si="3"/>
        <v>30.698549999999997</v>
      </c>
      <c r="G41" s="27">
        <f t="shared" si="3"/>
        <v>28.682472000000001</v>
      </c>
      <c r="K41" s="6" t="s">
        <v>51</v>
      </c>
      <c r="L41" s="24">
        <f>L33*(1+L$38)</f>
        <v>18.96856</v>
      </c>
      <c r="M41" s="24">
        <f>M33*(1+M$38)</f>
        <v>55.631159113404628</v>
      </c>
      <c r="N41" s="24">
        <f>N33*(1+N$38)</f>
        <v>108.7086600582988</v>
      </c>
      <c r="O41" s="24">
        <f>O33*(1+O$38)</f>
        <v>135.49083186211521</v>
      </c>
      <c r="P41" s="24">
        <f>P33*(1+P$38)</f>
        <v>136.64295756277136</v>
      </c>
      <c r="Q41" s="24">
        <f>Q33*(1+Q$38)</f>
        <v>138.39975296868681</v>
      </c>
      <c r="R41" s="23">
        <f>SUM(M41:Q41)/SUM(L41:P41)-1</f>
        <v>0.26223130224569413</v>
      </c>
      <c r="S41" s="29">
        <f>H34</f>
        <v>0.24500000000000002</v>
      </c>
      <c r="T41" s="29">
        <f>R41*S41</f>
        <v>6.4246669050195063E-2</v>
      </c>
    </row>
    <row r="42" spans="1:20" x14ac:dyDescent="0.2">
      <c r="A42" s="6" t="s">
        <v>10</v>
      </c>
      <c r="B42" s="27">
        <f t="shared" si="3"/>
        <v>0</v>
      </c>
      <c r="C42" s="27">
        <f t="shared" si="3"/>
        <v>0</v>
      </c>
      <c r="D42" s="27">
        <f t="shared" si="3"/>
        <v>16.384388999999999</v>
      </c>
      <c r="E42" s="27">
        <f t="shared" si="3"/>
        <v>19.603605000000002</v>
      </c>
      <c r="F42" s="27">
        <f t="shared" si="3"/>
        <v>19.442415</v>
      </c>
      <c r="G42" s="27">
        <f t="shared" si="3"/>
        <v>22.06344</v>
      </c>
      <c r="K42" s="6" t="s">
        <v>52</v>
      </c>
      <c r="L42" s="24">
        <f>L34*(1+L$38)</f>
        <v>96.079880000000017</v>
      </c>
      <c r="M42" s="24">
        <f>M34*(1+M$38)</f>
        <v>108.84357217840034</v>
      </c>
      <c r="N42" s="24">
        <f>N34*(1+N$38)</f>
        <v>105.7028906557652</v>
      </c>
      <c r="O42" s="24">
        <f>O34*(1+O$38)</f>
        <v>117.24104634599358</v>
      </c>
      <c r="P42" s="24">
        <f>P34*(1+P$38)</f>
        <v>120.31112996562739</v>
      </c>
      <c r="Q42" s="24">
        <f>Q34*(1+Q$38)</f>
        <v>120.88794749101618</v>
      </c>
      <c r="R42" s="23">
        <f t="shared" ref="R42:R43" si="4">SUM(M42:Q42)/SUM(L42:P42)-1</f>
        <v>4.5255453514803978E-2</v>
      </c>
      <c r="S42" s="29">
        <f>H35</f>
        <v>0.21399999999999991</v>
      </c>
      <c r="T42" s="29">
        <f t="shared" ref="T42:T43" si="5">R42*S42</f>
        <v>9.6846670521680469E-3</v>
      </c>
    </row>
    <row r="43" spans="1:20" x14ac:dyDescent="0.2">
      <c r="A43" s="6" t="s">
        <v>11</v>
      </c>
      <c r="B43" s="27">
        <f t="shared" si="3"/>
        <v>20.618000000000002</v>
      </c>
      <c r="C43" s="27">
        <f t="shared" si="3"/>
        <v>21.321563999999999</v>
      </c>
      <c r="D43" s="27">
        <f t="shared" si="3"/>
        <v>22.626061</v>
      </c>
      <c r="E43" s="27">
        <f t="shared" si="3"/>
        <v>24.271129999999999</v>
      </c>
      <c r="F43" s="27">
        <f t="shared" si="3"/>
        <v>24.55884</v>
      </c>
      <c r="G43" s="27">
        <f t="shared" si="3"/>
        <v>24.269783999999998</v>
      </c>
      <c r="K43" s="6" t="s">
        <v>53</v>
      </c>
      <c r="L43" s="24">
        <f>L35*(1+L$38)</f>
        <v>18.143840000000001</v>
      </c>
      <c r="M43" s="24">
        <f>M35*(1+M$38)</f>
        <v>9.6749841936355878</v>
      </c>
      <c r="N43" s="24">
        <f>N35*(1+N$38)</f>
        <v>0</v>
      </c>
      <c r="O43" s="24">
        <f>O35*(1+O$38)</f>
        <v>17.143737909083967</v>
      </c>
      <c r="P43" s="24">
        <f>P35*(1+P$38)</f>
        <v>26.675318408668513</v>
      </c>
      <c r="Q43" s="24">
        <f>Q35*(1+Q$38)</f>
        <v>42.367271316944922</v>
      </c>
      <c r="R43" s="23">
        <f t="shared" si="4"/>
        <v>0.33813718585789521</v>
      </c>
      <c r="S43" s="29">
        <f>H36</f>
        <v>7.4999999999999983E-2</v>
      </c>
      <c r="T43" s="29">
        <f t="shared" si="5"/>
        <v>2.5360288939342134E-2</v>
      </c>
    </row>
    <row r="44" spans="1:20" x14ac:dyDescent="0.2">
      <c r="A44" s="6" t="s">
        <v>17</v>
      </c>
      <c r="B44" s="27">
        <f t="shared" si="3"/>
        <v>0</v>
      </c>
      <c r="C44" s="27">
        <f t="shared" si="3"/>
        <v>0</v>
      </c>
      <c r="D44" s="27">
        <f t="shared" si="3"/>
        <v>18.725016</v>
      </c>
      <c r="E44" s="27">
        <f t="shared" si="3"/>
        <v>45.741745000000002</v>
      </c>
      <c r="F44" s="27">
        <f t="shared" si="3"/>
        <v>47.071109999999997</v>
      </c>
      <c r="G44" s="27">
        <f t="shared" si="3"/>
        <v>46.333224000000001</v>
      </c>
      <c r="T44" s="29">
        <f>SUM(T41:T43)</f>
        <v>9.9291625041705245E-2</v>
      </c>
    </row>
    <row r="45" spans="1:20" x14ac:dyDescent="0.2">
      <c r="A45" s="6" t="s">
        <v>30</v>
      </c>
      <c r="B45" s="27">
        <f t="shared" ref="B45:E65" si="6">B$34*B10</f>
        <v>0</v>
      </c>
      <c r="C45" s="27">
        <f t="shared" si="6"/>
        <v>21.321563999999999</v>
      </c>
      <c r="D45" s="27">
        <f t="shared" si="6"/>
        <v>37.450032</v>
      </c>
      <c r="E45" s="27">
        <f t="shared" si="6"/>
        <v>42.007725000000001</v>
      </c>
      <c r="F45" s="27">
        <f t="shared" ref="F45:G45" si="7">F$34*F10</f>
        <v>42.977969999999999</v>
      </c>
      <c r="G45" s="27">
        <f t="shared" si="7"/>
        <v>41.920535999999998</v>
      </c>
      <c r="T45" s="30">
        <v>5.2999999999999999E-2</v>
      </c>
    </row>
    <row r="46" spans="1:20" x14ac:dyDescent="0.2">
      <c r="A46" s="6" t="s">
        <v>18</v>
      </c>
      <c r="B46" s="27">
        <f t="shared" si="6"/>
        <v>0</v>
      </c>
      <c r="C46" s="27">
        <f t="shared" si="6"/>
        <v>9.6916200000000003</v>
      </c>
      <c r="D46" s="27">
        <f t="shared" si="6"/>
        <v>40.570867999999997</v>
      </c>
      <c r="E46" s="27">
        <f t="shared" si="6"/>
        <v>47.608754999999995</v>
      </c>
      <c r="F46" s="27">
        <f t="shared" ref="F46:G65" si="8">F$34*F11</f>
        <v>53.210819999999998</v>
      </c>
      <c r="G46" s="27">
        <f t="shared" si="8"/>
        <v>60.674460000000003</v>
      </c>
      <c r="T46" s="30">
        <f>T45-T44</f>
        <v>-4.6291625041705246E-2</v>
      </c>
    </row>
    <row r="47" spans="1:20" x14ac:dyDescent="0.2">
      <c r="A47" s="6" t="s">
        <v>36</v>
      </c>
      <c r="B47" s="27">
        <f t="shared" si="6"/>
        <v>9.0719200000000004</v>
      </c>
      <c r="C47" s="27">
        <f t="shared" si="6"/>
        <v>9.6916200000000003</v>
      </c>
      <c r="D47" s="27">
        <f t="shared" si="6"/>
        <v>0</v>
      </c>
      <c r="E47" s="27">
        <f t="shared" si="6"/>
        <v>11.202059999999999</v>
      </c>
      <c r="F47" s="27">
        <f t="shared" si="8"/>
        <v>12.27942</v>
      </c>
      <c r="G47" s="27">
        <f t="shared" si="8"/>
        <v>13.238064000000001</v>
      </c>
    </row>
    <row r="48" spans="1:20" x14ac:dyDescent="0.2">
      <c r="A48" s="6" t="s">
        <v>39</v>
      </c>
      <c r="B48" s="27">
        <f t="shared" si="6"/>
        <v>13.19552</v>
      </c>
      <c r="C48" s="27">
        <f t="shared" si="6"/>
        <v>10.176201000000001</v>
      </c>
      <c r="D48" s="27">
        <f t="shared" si="6"/>
        <v>0</v>
      </c>
      <c r="E48" s="27">
        <f t="shared" si="6"/>
        <v>0</v>
      </c>
      <c r="F48" s="27">
        <f t="shared" si="8"/>
        <v>0</v>
      </c>
      <c r="G48" s="27">
        <f t="shared" si="8"/>
        <v>0</v>
      </c>
    </row>
    <row r="49" spans="1:17" x14ac:dyDescent="0.2">
      <c r="A49" s="6" t="s">
        <v>35</v>
      </c>
      <c r="B49" s="27">
        <f t="shared" si="6"/>
        <v>0</v>
      </c>
      <c r="C49" s="27">
        <f t="shared" si="6"/>
        <v>0</v>
      </c>
      <c r="D49" s="27">
        <f t="shared" si="6"/>
        <v>0</v>
      </c>
      <c r="E49" s="27">
        <f t="shared" si="6"/>
        <v>13.06907</v>
      </c>
      <c r="F49" s="27">
        <f t="shared" si="8"/>
        <v>21.488985</v>
      </c>
      <c r="G49" s="27">
        <f t="shared" si="8"/>
        <v>20.960267999999999</v>
      </c>
      <c r="K49" s="6"/>
      <c r="L49" s="26">
        <v>2011</v>
      </c>
      <c r="M49" s="26">
        <v>2012</v>
      </c>
      <c r="N49" s="26">
        <v>2013</v>
      </c>
      <c r="O49" s="26">
        <v>2014</v>
      </c>
      <c r="P49" s="26">
        <v>2015</v>
      </c>
      <c r="Q49" s="26">
        <v>2016</v>
      </c>
    </row>
    <row r="50" spans="1:17" x14ac:dyDescent="0.2">
      <c r="A50" s="6" t="s">
        <v>0</v>
      </c>
      <c r="B50" s="27">
        <f t="shared" si="6"/>
        <v>0</v>
      </c>
      <c r="C50" s="27">
        <f t="shared" si="6"/>
        <v>0</v>
      </c>
      <c r="D50" s="27">
        <f t="shared" si="6"/>
        <v>0</v>
      </c>
      <c r="E50" s="27">
        <f t="shared" si="6"/>
        <v>0</v>
      </c>
      <c r="F50" s="27">
        <f t="shared" si="8"/>
        <v>0</v>
      </c>
      <c r="G50" s="27">
        <f t="shared" si="8"/>
        <v>12.134891999999999</v>
      </c>
      <c r="K50" s="6" t="s">
        <v>19</v>
      </c>
      <c r="L50" s="27">
        <v>0</v>
      </c>
      <c r="M50" s="27">
        <v>0</v>
      </c>
      <c r="N50" s="27">
        <v>39.010449999999999</v>
      </c>
      <c r="O50" s="27">
        <v>50.409269999999999</v>
      </c>
      <c r="P50" s="27">
        <v>70.606665000000007</v>
      </c>
      <c r="Q50" s="27">
        <v>77.222040000000007</v>
      </c>
    </row>
    <row r="51" spans="1:17" x14ac:dyDescent="0.2">
      <c r="A51" s="6" t="s">
        <v>42</v>
      </c>
      <c r="B51" s="27">
        <f t="shared" si="6"/>
        <v>16.082039999999999</v>
      </c>
      <c r="C51" s="27">
        <f t="shared" si="6"/>
        <v>0</v>
      </c>
      <c r="D51" s="27">
        <f t="shared" si="6"/>
        <v>0</v>
      </c>
      <c r="E51" s="27">
        <f t="shared" si="6"/>
        <v>0</v>
      </c>
      <c r="F51" s="27">
        <f t="shared" si="8"/>
        <v>0</v>
      </c>
      <c r="G51" s="27">
        <f t="shared" si="8"/>
        <v>0</v>
      </c>
      <c r="K51" s="6" t="s">
        <v>18</v>
      </c>
      <c r="L51" s="27">
        <v>0</v>
      </c>
      <c r="M51" s="27">
        <v>9.6916200000000003</v>
      </c>
      <c r="N51" s="27">
        <v>40.570867999999997</v>
      </c>
      <c r="O51" s="27">
        <v>47.608754999999995</v>
      </c>
      <c r="P51" s="27">
        <v>53.210819999999998</v>
      </c>
      <c r="Q51" s="27">
        <v>60.674460000000003</v>
      </c>
    </row>
    <row r="52" spans="1:17" x14ac:dyDescent="0.2">
      <c r="A52" s="6" t="s">
        <v>16</v>
      </c>
      <c r="B52" s="27">
        <f t="shared" si="6"/>
        <v>18.96856</v>
      </c>
      <c r="C52" s="27">
        <f t="shared" si="6"/>
        <v>24.713630999999999</v>
      </c>
      <c r="D52" s="27">
        <f t="shared" si="6"/>
        <v>33.548986999999997</v>
      </c>
      <c r="E52" s="27">
        <f t="shared" si="6"/>
        <v>42.941229999999997</v>
      </c>
      <c r="F52" s="27">
        <f t="shared" si="8"/>
        <v>42.977969999999999</v>
      </c>
      <c r="G52" s="27">
        <f t="shared" si="8"/>
        <v>44.12688</v>
      </c>
      <c r="K52" s="6" t="s">
        <v>17</v>
      </c>
      <c r="L52" s="27">
        <v>0</v>
      </c>
      <c r="M52" s="27">
        <v>0</v>
      </c>
      <c r="N52" s="27">
        <v>18.725016</v>
      </c>
      <c r="O52" s="27">
        <v>45.741745000000002</v>
      </c>
      <c r="P52" s="27">
        <v>47.071109999999997</v>
      </c>
      <c r="Q52" s="27">
        <v>46.333224000000001</v>
      </c>
    </row>
    <row r="53" spans="1:17" x14ac:dyDescent="0.2">
      <c r="A53" s="6" t="s">
        <v>43</v>
      </c>
      <c r="B53" s="27">
        <f t="shared" si="6"/>
        <v>9.0719200000000004</v>
      </c>
      <c r="C53" s="27">
        <f t="shared" si="6"/>
        <v>0</v>
      </c>
      <c r="D53" s="27">
        <f t="shared" si="6"/>
        <v>0</v>
      </c>
      <c r="E53" s="27">
        <f t="shared" si="6"/>
        <v>0</v>
      </c>
      <c r="F53" s="27">
        <f t="shared" si="8"/>
        <v>0</v>
      </c>
      <c r="G53" s="27">
        <f t="shared" si="8"/>
        <v>0</v>
      </c>
      <c r="K53" s="6" t="s">
        <v>16</v>
      </c>
      <c r="L53" s="27">
        <v>18.96856</v>
      </c>
      <c r="M53" s="27">
        <v>24.713630999999999</v>
      </c>
      <c r="N53" s="27">
        <v>33.548986999999997</v>
      </c>
      <c r="O53" s="27">
        <v>42.941229999999997</v>
      </c>
      <c r="P53" s="27">
        <v>42.977969999999999</v>
      </c>
      <c r="Q53" s="27">
        <v>44.12688</v>
      </c>
    </row>
    <row r="54" spans="1:17" x14ac:dyDescent="0.2">
      <c r="A54" s="6" t="s">
        <v>3</v>
      </c>
      <c r="B54" s="27">
        <f t="shared" si="6"/>
        <v>0</v>
      </c>
      <c r="C54" s="27">
        <f t="shared" si="6"/>
        <v>0</v>
      </c>
      <c r="D54" s="27">
        <f t="shared" si="6"/>
        <v>0</v>
      </c>
      <c r="E54" s="27">
        <f t="shared" si="6"/>
        <v>0</v>
      </c>
      <c r="F54" s="27">
        <f t="shared" si="8"/>
        <v>20.465699999999998</v>
      </c>
      <c r="G54" s="27">
        <f t="shared" si="8"/>
        <v>19.857095999999999</v>
      </c>
      <c r="K54" s="6" t="s">
        <v>30</v>
      </c>
      <c r="L54" s="27">
        <v>0</v>
      </c>
      <c r="M54" s="27">
        <v>21.321563999999999</v>
      </c>
      <c r="N54" s="27">
        <v>37.450032</v>
      </c>
      <c r="O54" s="27">
        <v>42.007725000000001</v>
      </c>
      <c r="P54" s="27">
        <v>42.977969999999999</v>
      </c>
      <c r="Q54" s="27">
        <v>41.920535999999998</v>
      </c>
    </row>
    <row r="55" spans="1:17" x14ac:dyDescent="0.2">
      <c r="A55" s="6" t="s">
        <v>41</v>
      </c>
      <c r="B55" s="27">
        <f t="shared" si="6"/>
        <v>0</v>
      </c>
      <c r="C55" s="27">
        <f t="shared" si="6"/>
        <v>9.207039</v>
      </c>
      <c r="D55" s="27">
        <f t="shared" si="6"/>
        <v>0</v>
      </c>
      <c r="E55" s="27">
        <f t="shared" si="6"/>
        <v>0</v>
      </c>
      <c r="F55" s="27">
        <f t="shared" si="8"/>
        <v>0</v>
      </c>
      <c r="G55" s="27">
        <f t="shared" si="8"/>
        <v>0</v>
      </c>
      <c r="K55" s="6" t="s">
        <v>13</v>
      </c>
      <c r="L55" s="27">
        <v>21.855080000000001</v>
      </c>
      <c r="M55" s="27">
        <v>22.290725999999999</v>
      </c>
      <c r="N55" s="27">
        <v>24.186478999999999</v>
      </c>
      <c r="O55" s="27">
        <v>25.204635</v>
      </c>
      <c r="P55" s="27">
        <v>27.628695</v>
      </c>
      <c r="Q55" s="27">
        <v>28.682472000000001</v>
      </c>
    </row>
    <row r="56" spans="1:17" x14ac:dyDescent="0.2">
      <c r="A56" s="6" t="s">
        <v>31</v>
      </c>
      <c r="B56" s="27">
        <f t="shared" si="6"/>
        <v>18.143840000000001</v>
      </c>
      <c r="C56" s="27">
        <f t="shared" si="6"/>
        <v>18.414078</v>
      </c>
      <c r="D56" s="27">
        <f t="shared" si="6"/>
        <v>19.505224999999999</v>
      </c>
      <c r="E56" s="27">
        <f t="shared" si="6"/>
        <v>20.537109999999998</v>
      </c>
      <c r="F56" s="27">
        <f t="shared" si="8"/>
        <v>20.465699999999998</v>
      </c>
      <c r="G56" s="27">
        <f t="shared" si="8"/>
        <v>0</v>
      </c>
      <c r="K56" s="6" t="s">
        <v>14</v>
      </c>
      <c r="L56" s="27">
        <v>0</v>
      </c>
      <c r="M56" s="27">
        <v>0</v>
      </c>
      <c r="N56" s="27">
        <v>13.263553</v>
      </c>
      <c r="O56" s="27">
        <v>16.803089999999997</v>
      </c>
      <c r="P56" s="27">
        <v>30.698549999999997</v>
      </c>
      <c r="Q56" s="27">
        <v>28.682472000000001</v>
      </c>
    </row>
    <row r="57" spans="1:17" x14ac:dyDescent="0.2">
      <c r="A57" s="6" t="s">
        <v>38</v>
      </c>
      <c r="B57" s="27">
        <f t="shared" si="6"/>
        <v>11.13372</v>
      </c>
      <c r="C57" s="27">
        <f t="shared" si="6"/>
        <v>11.145363</v>
      </c>
      <c r="D57" s="27">
        <f t="shared" si="6"/>
        <v>0</v>
      </c>
      <c r="E57" s="27">
        <f t="shared" si="6"/>
        <v>13.06907</v>
      </c>
      <c r="F57" s="27">
        <f t="shared" si="8"/>
        <v>13.302705</v>
      </c>
      <c r="G57" s="27">
        <f t="shared" si="8"/>
        <v>0</v>
      </c>
      <c r="K57" s="6" t="s">
        <v>22</v>
      </c>
      <c r="L57" s="27">
        <v>10.721360000000001</v>
      </c>
      <c r="M57" s="27">
        <v>20.836983</v>
      </c>
      <c r="N57" s="27">
        <v>22.626061</v>
      </c>
      <c r="O57" s="27">
        <v>26.13814</v>
      </c>
      <c r="P57" s="27">
        <v>26.605409999999999</v>
      </c>
      <c r="Q57" s="27">
        <v>26.476128000000003</v>
      </c>
    </row>
    <row r="58" spans="1:17" x14ac:dyDescent="0.2">
      <c r="A58" s="6" t="s">
        <v>7</v>
      </c>
      <c r="B58" s="27">
        <f t="shared" si="6"/>
        <v>14.020240000000001</v>
      </c>
      <c r="C58" s="27">
        <f t="shared" si="6"/>
        <v>15.506592000000001</v>
      </c>
      <c r="D58" s="27">
        <f t="shared" si="6"/>
        <v>16.384388999999999</v>
      </c>
      <c r="E58" s="27">
        <f t="shared" si="6"/>
        <v>21.470614999999999</v>
      </c>
      <c r="F58" s="27">
        <f t="shared" si="8"/>
        <v>21.488985</v>
      </c>
      <c r="G58" s="27">
        <f t="shared" si="8"/>
        <v>20.960267999999999</v>
      </c>
      <c r="K58" s="6" t="s">
        <v>11</v>
      </c>
      <c r="L58" s="27">
        <v>20.618000000000002</v>
      </c>
      <c r="M58" s="27">
        <v>21.321563999999999</v>
      </c>
      <c r="N58" s="27">
        <v>22.626061</v>
      </c>
      <c r="O58" s="27">
        <v>24.271129999999999</v>
      </c>
      <c r="P58" s="27">
        <v>24.55884</v>
      </c>
      <c r="Q58" s="27">
        <v>24.269783999999998</v>
      </c>
    </row>
    <row r="59" spans="1:17" x14ac:dyDescent="0.2">
      <c r="A59" s="6" t="s">
        <v>5</v>
      </c>
      <c r="B59" s="27">
        <f t="shared" si="6"/>
        <v>10.721360000000001</v>
      </c>
      <c r="C59" s="27">
        <f t="shared" si="6"/>
        <v>10.660781999999999</v>
      </c>
      <c r="D59" s="27">
        <f t="shared" si="6"/>
        <v>17.164598000000002</v>
      </c>
      <c r="E59" s="27">
        <f t="shared" si="6"/>
        <v>17.736595000000001</v>
      </c>
      <c r="F59" s="27">
        <f t="shared" si="8"/>
        <v>20.465699999999998</v>
      </c>
      <c r="G59" s="27">
        <f t="shared" si="8"/>
        <v>20.960267999999999</v>
      </c>
      <c r="K59" s="6" t="s">
        <v>10</v>
      </c>
      <c r="L59" s="27">
        <v>0</v>
      </c>
      <c r="M59" s="27">
        <v>0</v>
      </c>
      <c r="N59" s="27">
        <v>16.384388999999999</v>
      </c>
      <c r="O59" s="27">
        <v>19.603605000000002</v>
      </c>
      <c r="P59" s="27">
        <v>19.442415</v>
      </c>
      <c r="Q59" s="27">
        <v>22.06344</v>
      </c>
    </row>
    <row r="60" spans="1:17" x14ac:dyDescent="0.2">
      <c r="A60" s="6" t="s">
        <v>26</v>
      </c>
      <c r="B60" s="27">
        <f t="shared" si="6"/>
        <v>9.8966399999999997</v>
      </c>
      <c r="C60" s="27">
        <f t="shared" si="6"/>
        <v>10.176201000000001</v>
      </c>
      <c r="D60" s="27">
        <f t="shared" si="6"/>
        <v>0</v>
      </c>
      <c r="E60" s="27">
        <f t="shared" si="6"/>
        <v>11.202059999999999</v>
      </c>
      <c r="F60" s="27">
        <f t="shared" si="8"/>
        <v>11.256134999999999</v>
      </c>
      <c r="G60" s="27">
        <f t="shared" si="8"/>
        <v>0</v>
      </c>
      <c r="K60" s="6" t="s">
        <v>9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22.06344</v>
      </c>
    </row>
    <row r="61" spans="1:17" x14ac:dyDescent="0.2">
      <c r="A61" s="6" t="s">
        <v>9</v>
      </c>
      <c r="B61" s="27">
        <f t="shared" si="6"/>
        <v>0</v>
      </c>
      <c r="C61" s="27">
        <f t="shared" si="6"/>
        <v>0</v>
      </c>
      <c r="D61" s="27">
        <f t="shared" si="6"/>
        <v>0</v>
      </c>
      <c r="E61" s="27">
        <f t="shared" si="6"/>
        <v>0</v>
      </c>
      <c r="F61" s="27">
        <f t="shared" si="8"/>
        <v>0</v>
      </c>
      <c r="G61" s="27">
        <f t="shared" si="8"/>
        <v>22.06344</v>
      </c>
      <c r="K61" s="6" t="s">
        <v>35</v>
      </c>
      <c r="L61" s="27">
        <v>0</v>
      </c>
      <c r="M61" s="27">
        <v>0</v>
      </c>
      <c r="N61" s="27">
        <v>0</v>
      </c>
      <c r="O61" s="27">
        <v>13.06907</v>
      </c>
      <c r="P61" s="27">
        <v>21.488985</v>
      </c>
      <c r="Q61" s="27">
        <v>20.960267999999999</v>
      </c>
    </row>
    <row r="62" spans="1:17" x14ac:dyDescent="0.2">
      <c r="A62" s="6" t="s">
        <v>2</v>
      </c>
      <c r="B62" s="27">
        <f t="shared" si="6"/>
        <v>9.0719200000000004</v>
      </c>
      <c r="C62" s="27">
        <f t="shared" si="6"/>
        <v>0</v>
      </c>
      <c r="D62" s="27">
        <f t="shared" si="6"/>
        <v>0</v>
      </c>
      <c r="E62" s="27">
        <f t="shared" si="6"/>
        <v>17.736595000000001</v>
      </c>
      <c r="F62" s="27">
        <f t="shared" si="8"/>
        <v>17.395845000000001</v>
      </c>
      <c r="G62" s="27">
        <f t="shared" si="8"/>
        <v>17.650752000000001</v>
      </c>
      <c r="K62" s="6" t="s">
        <v>7</v>
      </c>
      <c r="L62" s="27">
        <v>14.020240000000001</v>
      </c>
      <c r="M62" s="27">
        <v>15.506592000000001</v>
      </c>
      <c r="N62" s="27">
        <v>16.384388999999999</v>
      </c>
      <c r="O62" s="27">
        <v>21.470614999999999</v>
      </c>
      <c r="P62" s="27">
        <v>21.488985</v>
      </c>
      <c r="Q62" s="27">
        <v>20.960267999999999</v>
      </c>
    </row>
    <row r="63" spans="1:17" x14ac:dyDescent="0.2">
      <c r="A63" s="6" t="s">
        <v>33</v>
      </c>
      <c r="B63" s="27">
        <f t="shared" si="6"/>
        <v>12.783160000000001</v>
      </c>
      <c r="C63" s="27">
        <f t="shared" si="6"/>
        <v>13.083687000000001</v>
      </c>
      <c r="D63" s="27">
        <f t="shared" si="6"/>
        <v>14.043762000000001</v>
      </c>
      <c r="E63" s="27">
        <f t="shared" si="6"/>
        <v>14.93608</v>
      </c>
      <c r="F63" s="27">
        <f t="shared" si="8"/>
        <v>0</v>
      </c>
      <c r="G63" s="27">
        <f t="shared" si="8"/>
        <v>0</v>
      </c>
      <c r="K63" s="6" t="s">
        <v>5</v>
      </c>
      <c r="L63" s="27">
        <v>10.721360000000001</v>
      </c>
      <c r="M63" s="27">
        <v>10.660781999999999</v>
      </c>
      <c r="N63" s="27">
        <v>17.164598000000002</v>
      </c>
      <c r="O63" s="27">
        <v>17.736595000000001</v>
      </c>
      <c r="P63" s="27">
        <v>20.465699999999998</v>
      </c>
      <c r="Q63" s="27">
        <v>20.960267999999999</v>
      </c>
    </row>
    <row r="64" spans="1:17" x14ac:dyDescent="0.2">
      <c r="A64" s="6" t="s">
        <v>19</v>
      </c>
      <c r="B64" s="27">
        <f t="shared" si="6"/>
        <v>0</v>
      </c>
      <c r="C64" s="27">
        <f t="shared" si="6"/>
        <v>0</v>
      </c>
      <c r="D64" s="27">
        <f t="shared" si="6"/>
        <v>39.010449999999999</v>
      </c>
      <c r="E64" s="27">
        <f t="shared" si="6"/>
        <v>50.409269999999999</v>
      </c>
      <c r="F64" s="27">
        <f t="shared" si="8"/>
        <v>70.606665000000007</v>
      </c>
      <c r="G64" s="27">
        <f t="shared" si="8"/>
        <v>77.222040000000007</v>
      </c>
      <c r="K64" s="6" t="s">
        <v>34</v>
      </c>
      <c r="L64" s="27">
        <v>0</v>
      </c>
      <c r="M64" s="27">
        <v>0</v>
      </c>
      <c r="N64" s="27">
        <v>12.483343999999999</v>
      </c>
      <c r="O64" s="27">
        <v>13.06907</v>
      </c>
      <c r="P64" s="27">
        <v>13.302705</v>
      </c>
      <c r="Q64" s="27">
        <v>20.960267999999999</v>
      </c>
    </row>
    <row r="65" spans="1:18" x14ac:dyDescent="0.2">
      <c r="A65" s="6" t="s">
        <v>34</v>
      </c>
      <c r="B65" s="27">
        <f t="shared" si="6"/>
        <v>0</v>
      </c>
      <c r="C65" s="27">
        <f t="shared" si="6"/>
        <v>0</v>
      </c>
      <c r="D65" s="27">
        <f t="shared" si="6"/>
        <v>12.483343999999999</v>
      </c>
      <c r="E65" s="27">
        <f t="shared" si="6"/>
        <v>13.06907</v>
      </c>
      <c r="F65" s="27">
        <f t="shared" si="8"/>
        <v>13.302705</v>
      </c>
      <c r="G65" s="27">
        <f t="shared" si="8"/>
        <v>20.960267999999999</v>
      </c>
      <c r="K65" s="6" t="s">
        <v>4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19.857095999999999</v>
      </c>
    </row>
    <row r="66" spans="1:18" x14ac:dyDescent="0.2">
      <c r="K66" s="6" t="s">
        <v>3</v>
      </c>
      <c r="L66" s="27">
        <v>0</v>
      </c>
      <c r="M66" s="27">
        <v>0</v>
      </c>
      <c r="N66" s="27">
        <v>0</v>
      </c>
      <c r="O66" s="27">
        <v>0</v>
      </c>
      <c r="P66" s="27">
        <v>20.465699999999998</v>
      </c>
      <c r="Q66" s="27">
        <v>19.857095999999999</v>
      </c>
    </row>
    <row r="67" spans="1:18" x14ac:dyDescent="0.2">
      <c r="B67" s="27">
        <f>SUM(B38:B65)</f>
        <v>205.35528000000005</v>
      </c>
      <c r="C67" s="27">
        <f t="shared" ref="C67:G67" si="9">SUM(C38:C65)</f>
        <v>228.237651</v>
      </c>
      <c r="D67" s="27">
        <f t="shared" si="9"/>
        <v>347.97321399999998</v>
      </c>
      <c r="E67" s="27">
        <f t="shared" si="9"/>
        <v>494.75765000000013</v>
      </c>
      <c r="F67" s="27">
        <f t="shared" si="9"/>
        <v>557.69032499999992</v>
      </c>
      <c r="G67" s="27">
        <f t="shared" si="9"/>
        <v>589.09384800000009</v>
      </c>
      <c r="H67" s="23">
        <f>SUM(C67:G67)/SUM(B67:F67)-1</f>
        <v>0.20923424951602865</v>
      </c>
      <c r="K67" s="6" t="s">
        <v>2</v>
      </c>
      <c r="L67" s="27">
        <v>9.0719200000000004</v>
      </c>
      <c r="M67" s="27">
        <v>0</v>
      </c>
      <c r="N67" s="27">
        <v>0</v>
      </c>
      <c r="O67" s="27">
        <v>17.736595000000001</v>
      </c>
      <c r="P67" s="27">
        <v>17.395845000000001</v>
      </c>
      <c r="Q67" s="27">
        <v>17.650752000000001</v>
      </c>
    </row>
    <row r="68" spans="1:18" x14ac:dyDescent="0.2">
      <c r="K68" s="6" t="s">
        <v>36</v>
      </c>
      <c r="L68" s="27">
        <v>9.0719200000000004</v>
      </c>
      <c r="M68" s="27">
        <v>9.6916200000000003</v>
      </c>
      <c r="N68" s="27">
        <v>0</v>
      </c>
      <c r="O68" s="27">
        <v>11.202059999999999</v>
      </c>
      <c r="P68" s="27">
        <v>12.27942</v>
      </c>
      <c r="Q68" s="27">
        <v>13.238064000000001</v>
      </c>
    </row>
    <row r="69" spans="1:18" x14ac:dyDescent="0.2">
      <c r="K69" s="6" t="s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12.134891999999999</v>
      </c>
    </row>
    <row r="70" spans="1:18" x14ac:dyDescent="0.2">
      <c r="K70" s="6" t="s">
        <v>39</v>
      </c>
      <c r="L70" s="27">
        <v>13.19552</v>
      </c>
      <c r="M70" s="27">
        <v>10.176201000000001</v>
      </c>
      <c r="N70" s="27">
        <v>0</v>
      </c>
      <c r="O70" s="27">
        <v>0</v>
      </c>
      <c r="P70" s="27">
        <v>0</v>
      </c>
      <c r="Q70" s="27">
        <v>0</v>
      </c>
    </row>
    <row r="71" spans="1:18" x14ac:dyDescent="0.2">
      <c r="K71" s="6" t="s">
        <v>42</v>
      </c>
      <c r="L71" s="27">
        <v>16.082039999999999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</row>
    <row r="72" spans="1:18" x14ac:dyDescent="0.2">
      <c r="K72" s="6" t="s">
        <v>43</v>
      </c>
      <c r="L72" s="27">
        <v>9.0719200000000004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</row>
    <row r="73" spans="1:18" x14ac:dyDescent="0.2">
      <c r="A73" s="6" t="s">
        <v>29</v>
      </c>
      <c r="B73" s="6">
        <v>2011</v>
      </c>
      <c r="C73" s="6">
        <v>2012</v>
      </c>
      <c r="D73" s="6">
        <v>2013</v>
      </c>
      <c r="E73" s="6">
        <v>2014</v>
      </c>
      <c r="F73" s="6">
        <v>2015</v>
      </c>
      <c r="G73" s="6">
        <v>2016</v>
      </c>
      <c r="K73" s="6" t="s">
        <v>41</v>
      </c>
      <c r="L73" s="27">
        <v>0</v>
      </c>
      <c r="M73" s="27">
        <v>9.207039</v>
      </c>
      <c r="N73" s="27">
        <v>0</v>
      </c>
      <c r="O73" s="27">
        <v>0</v>
      </c>
      <c r="P73" s="27">
        <v>0</v>
      </c>
      <c r="Q73" s="27">
        <v>0</v>
      </c>
    </row>
    <row r="74" spans="1:18" x14ac:dyDescent="0.2">
      <c r="A74" s="6" t="s">
        <v>19</v>
      </c>
      <c r="B74" s="23"/>
      <c r="C74" s="23"/>
      <c r="D74" s="23">
        <v>0.05</v>
      </c>
      <c r="E74" s="23">
        <v>5.3999999999999999E-2</v>
      </c>
      <c r="F74" s="23">
        <v>6.9000000000000006E-2</v>
      </c>
      <c r="G74" s="23">
        <v>7.0000000000000007E-2</v>
      </c>
      <c r="K74" s="6" t="s">
        <v>31</v>
      </c>
      <c r="L74" s="27">
        <v>18.143840000000001</v>
      </c>
      <c r="M74" s="27">
        <v>18.414078</v>
      </c>
      <c r="N74" s="27">
        <v>19.505224999999999</v>
      </c>
      <c r="O74" s="27">
        <v>20.537109999999998</v>
      </c>
      <c r="P74" s="27">
        <v>20.465699999999998</v>
      </c>
      <c r="Q74" s="27">
        <v>0</v>
      </c>
    </row>
    <row r="75" spans="1:18" x14ac:dyDescent="0.2">
      <c r="A75" s="6" t="s">
        <v>18</v>
      </c>
      <c r="B75" s="23"/>
      <c r="C75" s="23">
        <v>0.02</v>
      </c>
      <c r="D75" s="23">
        <v>5.1999999999999998E-2</v>
      </c>
      <c r="E75" s="23">
        <v>5.0999999999999997E-2</v>
      </c>
      <c r="F75" s="23">
        <v>5.1999999999999998E-2</v>
      </c>
      <c r="G75" s="23">
        <v>5.5E-2</v>
      </c>
      <c r="K75" s="6" t="s">
        <v>38</v>
      </c>
      <c r="L75" s="27">
        <v>11.13372</v>
      </c>
      <c r="M75" s="27">
        <v>11.145363</v>
      </c>
      <c r="N75" s="27">
        <v>0</v>
      </c>
      <c r="O75" s="27">
        <v>13.06907</v>
      </c>
      <c r="P75" s="27">
        <v>13.302705</v>
      </c>
      <c r="Q75" s="27">
        <v>0</v>
      </c>
    </row>
    <row r="76" spans="1:18" x14ac:dyDescent="0.2">
      <c r="A76" s="6" t="s">
        <v>17</v>
      </c>
      <c r="B76" s="23"/>
      <c r="C76" s="23"/>
      <c r="D76" s="23">
        <v>2.4E-2</v>
      </c>
      <c r="E76" s="23">
        <v>4.9000000000000002E-2</v>
      </c>
      <c r="F76" s="23">
        <v>4.5999999999999999E-2</v>
      </c>
      <c r="G76" s="23">
        <v>4.2000000000000003E-2</v>
      </c>
      <c r="K76" s="6" t="s">
        <v>26</v>
      </c>
      <c r="L76" s="27">
        <v>9.8966399999999997</v>
      </c>
      <c r="M76" s="27">
        <v>10.176201000000001</v>
      </c>
      <c r="N76" s="27">
        <v>0</v>
      </c>
      <c r="O76" s="27">
        <v>11.202059999999999</v>
      </c>
      <c r="P76" s="27">
        <v>11.256134999999999</v>
      </c>
      <c r="Q76" s="27">
        <v>0</v>
      </c>
    </row>
    <row r="77" spans="1:18" x14ac:dyDescent="0.2">
      <c r="A77" s="6" t="s">
        <v>16</v>
      </c>
      <c r="B77" s="23">
        <v>4.5999999999999999E-2</v>
      </c>
      <c r="C77" s="23">
        <v>5.0999999999999997E-2</v>
      </c>
      <c r="D77" s="23">
        <v>4.2999999999999997E-2</v>
      </c>
      <c r="E77" s="23">
        <v>4.5999999999999999E-2</v>
      </c>
      <c r="F77" s="23">
        <v>4.2000000000000003E-2</v>
      </c>
      <c r="G77" s="23">
        <v>0.04</v>
      </c>
      <c r="K77" s="6" t="s">
        <v>33</v>
      </c>
      <c r="L77" s="27">
        <v>12.783160000000001</v>
      </c>
      <c r="M77" s="27">
        <v>13.083687000000001</v>
      </c>
      <c r="N77" s="27">
        <v>14.043762000000001</v>
      </c>
      <c r="O77" s="27">
        <v>14.93608</v>
      </c>
      <c r="P77" s="27">
        <v>0</v>
      </c>
      <c r="Q77" s="27">
        <v>0</v>
      </c>
    </row>
    <row r="78" spans="1:18" x14ac:dyDescent="0.2">
      <c r="A78" s="6" t="s">
        <v>30</v>
      </c>
      <c r="B78" s="23"/>
      <c r="C78" s="23">
        <v>4.3999999999999997E-2</v>
      </c>
      <c r="D78" s="23">
        <v>4.8000000000000001E-2</v>
      </c>
      <c r="E78" s="23">
        <v>4.4999999999999998E-2</v>
      </c>
      <c r="F78" s="23">
        <v>4.2000000000000003E-2</v>
      </c>
      <c r="G78" s="23">
        <v>3.7999999999999999E-2</v>
      </c>
    </row>
    <row r="79" spans="1:18" x14ac:dyDescent="0.2">
      <c r="A79" s="6" t="s">
        <v>13</v>
      </c>
      <c r="B79" s="23">
        <v>5.2999999999999999E-2</v>
      </c>
      <c r="C79" s="23">
        <v>4.5999999999999999E-2</v>
      </c>
      <c r="D79" s="23">
        <v>3.1E-2</v>
      </c>
      <c r="E79" s="23">
        <v>2.7E-2</v>
      </c>
      <c r="F79" s="23">
        <v>2.7E-2</v>
      </c>
      <c r="G79" s="23">
        <v>2.5999999999999999E-2</v>
      </c>
      <c r="L79" s="27">
        <f>SUM(L70:L77)</f>
        <v>90.306839999999994</v>
      </c>
      <c r="M79" s="27">
        <f t="shared" ref="M79:Q79" si="10">SUM(M70:M77)</f>
        <v>72.202569000000011</v>
      </c>
      <c r="N79" s="27">
        <f t="shared" si="10"/>
        <v>33.548986999999997</v>
      </c>
      <c r="O79" s="27">
        <f t="shared" si="10"/>
        <v>59.744320000000002</v>
      </c>
      <c r="P79" s="27">
        <f t="shared" si="10"/>
        <v>45.024540000000002</v>
      </c>
      <c r="Q79" s="27">
        <f t="shared" si="10"/>
        <v>0</v>
      </c>
      <c r="R79" s="23">
        <f>SUM(M79:Q79)/SUM(L79:P79)-1</f>
        <v>-0.30019500626632056</v>
      </c>
    </row>
    <row r="80" spans="1:18" x14ac:dyDescent="0.2">
      <c r="A80" s="6" t="s">
        <v>14</v>
      </c>
      <c r="B80" s="23"/>
      <c r="C80" s="23"/>
      <c r="D80" s="23">
        <v>1.7000000000000001E-2</v>
      </c>
      <c r="E80" s="23">
        <v>1.7999999999999999E-2</v>
      </c>
      <c r="F80" s="23">
        <v>0.03</v>
      </c>
      <c r="G80" s="23">
        <v>2.5999999999999999E-2</v>
      </c>
      <c r="L80" s="23">
        <f>L92</f>
        <v>0.219</v>
      </c>
    </row>
    <row r="81" spans="1:12" x14ac:dyDescent="0.2">
      <c r="A81" s="6" t="s">
        <v>22</v>
      </c>
      <c r="B81" s="23">
        <v>2.5999999999999999E-2</v>
      </c>
      <c r="C81" s="23">
        <v>4.2999999999999997E-2</v>
      </c>
      <c r="D81" s="23">
        <v>2.9000000000000001E-2</v>
      </c>
      <c r="E81" s="23">
        <v>2.8000000000000001E-2</v>
      </c>
      <c r="F81" s="23">
        <v>2.5999999999999999E-2</v>
      </c>
      <c r="G81" s="23">
        <v>2.4E-2</v>
      </c>
    </row>
    <row r="82" spans="1:12" x14ac:dyDescent="0.2">
      <c r="A82" s="6" t="s">
        <v>11</v>
      </c>
      <c r="B82" s="23">
        <v>0.05</v>
      </c>
      <c r="C82" s="23">
        <v>4.3999999999999997E-2</v>
      </c>
      <c r="D82" s="23">
        <v>2.9000000000000001E-2</v>
      </c>
      <c r="E82" s="23">
        <v>2.5999999999999999E-2</v>
      </c>
      <c r="F82" s="23">
        <v>2.4E-2</v>
      </c>
      <c r="G82" s="23">
        <v>2.1999999999999999E-2</v>
      </c>
      <c r="L82" s="28">
        <f>L80*R79</f>
        <v>-6.5742706372324197E-2</v>
      </c>
    </row>
    <row r="83" spans="1:12" x14ac:dyDescent="0.2">
      <c r="A83" s="6" t="s">
        <v>10</v>
      </c>
      <c r="B83" s="23"/>
      <c r="C83" s="23"/>
      <c r="D83" s="23">
        <v>2.1000000000000001E-2</v>
      </c>
      <c r="E83" s="23">
        <v>2.1000000000000001E-2</v>
      </c>
      <c r="F83" s="23">
        <v>1.9E-2</v>
      </c>
      <c r="G83" s="23">
        <v>0.02</v>
      </c>
    </row>
    <row r="84" spans="1:12" x14ac:dyDescent="0.2">
      <c r="A84" s="6" t="s">
        <v>9</v>
      </c>
      <c r="B84" s="23"/>
      <c r="C84" s="23"/>
      <c r="D84" s="23"/>
      <c r="E84" s="23"/>
      <c r="F84" s="23"/>
      <c r="G84" s="23">
        <v>0.02</v>
      </c>
      <c r="K84" s="6" t="s">
        <v>39</v>
      </c>
      <c r="L84" s="23">
        <v>3.2000000000000001E-2</v>
      </c>
    </row>
    <row r="85" spans="1:12" x14ac:dyDescent="0.2">
      <c r="A85" s="6" t="s">
        <v>35</v>
      </c>
      <c r="B85" s="23"/>
      <c r="C85" s="23"/>
      <c r="D85" s="23"/>
      <c r="E85" s="23">
        <v>1.4E-2</v>
      </c>
      <c r="F85" s="23">
        <v>2.1000000000000001E-2</v>
      </c>
      <c r="G85" s="23">
        <v>1.9E-2</v>
      </c>
      <c r="K85" s="6" t="s">
        <v>42</v>
      </c>
      <c r="L85" s="23">
        <v>3.9E-2</v>
      </c>
    </row>
    <row r="86" spans="1:12" x14ac:dyDescent="0.2">
      <c r="A86" s="6" t="s">
        <v>7</v>
      </c>
      <c r="B86" s="23">
        <v>3.4000000000000002E-2</v>
      </c>
      <c r="C86" s="23">
        <v>3.2000000000000001E-2</v>
      </c>
      <c r="D86" s="23">
        <v>2.1000000000000001E-2</v>
      </c>
      <c r="E86" s="23">
        <v>2.3E-2</v>
      </c>
      <c r="F86" s="23">
        <v>2.1000000000000001E-2</v>
      </c>
      <c r="G86" s="23">
        <v>1.9E-2</v>
      </c>
      <c r="K86" s="6" t="s">
        <v>43</v>
      </c>
      <c r="L86" s="23">
        <v>2.1999999999999999E-2</v>
      </c>
    </row>
    <row r="87" spans="1:12" x14ac:dyDescent="0.2">
      <c r="A87" s="6" t="s">
        <v>5</v>
      </c>
      <c r="B87" s="23">
        <v>2.5999999999999999E-2</v>
      </c>
      <c r="C87" s="23">
        <v>2.1999999999999999E-2</v>
      </c>
      <c r="D87" s="23">
        <v>2.2000000000000002E-2</v>
      </c>
      <c r="E87" s="23">
        <v>1.9E-2</v>
      </c>
      <c r="F87" s="23">
        <v>0.02</v>
      </c>
      <c r="G87" s="23">
        <v>1.9E-2</v>
      </c>
      <c r="K87" s="6" t="s">
        <v>41</v>
      </c>
      <c r="L87" s="23">
        <v>0</v>
      </c>
    </row>
    <row r="88" spans="1:12" x14ac:dyDescent="0.2">
      <c r="A88" s="6" t="s">
        <v>34</v>
      </c>
      <c r="B88" s="23"/>
      <c r="C88" s="23"/>
      <c r="D88" s="23">
        <v>1.6E-2</v>
      </c>
      <c r="E88" s="23">
        <v>1.4E-2</v>
      </c>
      <c r="F88" s="23">
        <v>1.2999999999999999E-2</v>
      </c>
      <c r="G88" s="23">
        <v>1.9E-2</v>
      </c>
      <c r="K88" s="6" t="s">
        <v>31</v>
      </c>
      <c r="L88" s="23">
        <v>4.3999999999999997E-2</v>
      </c>
    </row>
    <row r="89" spans="1:12" x14ac:dyDescent="0.2">
      <c r="A89" s="6" t="s">
        <v>4</v>
      </c>
      <c r="B89" s="23"/>
      <c r="C89" s="23"/>
      <c r="D89" s="23"/>
      <c r="E89" s="23"/>
      <c r="F89" s="23"/>
      <c r="G89" s="23">
        <v>1.7999999999999999E-2</v>
      </c>
      <c r="K89" s="6" t="s">
        <v>38</v>
      </c>
      <c r="L89" s="23">
        <v>2.7E-2</v>
      </c>
    </row>
    <row r="90" spans="1:12" x14ac:dyDescent="0.2">
      <c r="A90" s="6" t="s">
        <v>3</v>
      </c>
      <c r="B90" s="23"/>
      <c r="C90" s="23"/>
      <c r="D90" s="23"/>
      <c r="E90" s="23"/>
      <c r="F90" s="23">
        <v>0.02</v>
      </c>
      <c r="G90" s="23">
        <v>1.7999999999999999E-2</v>
      </c>
      <c r="K90" s="6" t="s">
        <v>26</v>
      </c>
      <c r="L90" s="23">
        <v>2.4E-2</v>
      </c>
    </row>
    <row r="91" spans="1:12" x14ac:dyDescent="0.2">
      <c r="A91" s="6" t="s">
        <v>2</v>
      </c>
      <c r="B91" s="23">
        <v>2.1999999999999999E-2</v>
      </c>
      <c r="C91" s="23"/>
      <c r="D91" s="23"/>
      <c r="E91" s="23">
        <v>1.9E-2</v>
      </c>
      <c r="F91" s="23">
        <v>1.7000000000000001E-2</v>
      </c>
      <c r="G91" s="23">
        <v>1.6E-2</v>
      </c>
      <c r="K91" s="6" t="s">
        <v>33</v>
      </c>
      <c r="L91" s="33">
        <v>3.1E-2</v>
      </c>
    </row>
    <row r="92" spans="1:12" x14ac:dyDescent="0.2">
      <c r="A92" s="6" t="s">
        <v>36</v>
      </c>
      <c r="B92" s="23">
        <v>2.1999999999999999E-2</v>
      </c>
      <c r="C92" s="23">
        <v>0.02</v>
      </c>
      <c r="D92" s="23"/>
      <c r="E92" s="23">
        <v>1.2E-2</v>
      </c>
      <c r="F92" s="23">
        <v>1.2E-2</v>
      </c>
      <c r="G92" s="23">
        <v>1.2E-2</v>
      </c>
      <c r="L92" s="32">
        <f>SUM(L84:L91)</f>
        <v>0.219</v>
      </c>
    </row>
    <row r="93" spans="1:12" x14ac:dyDescent="0.2">
      <c r="A93" s="6" t="s">
        <v>0</v>
      </c>
      <c r="B93" s="23"/>
      <c r="C93" s="23"/>
      <c r="D93" s="23"/>
      <c r="E93" s="23"/>
      <c r="F93" s="23"/>
      <c r="G93" s="23">
        <v>1.0999999999999999E-2</v>
      </c>
    </row>
    <row r="94" spans="1:12" x14ac:dyDescent="0.2">
      <c r="A94" s="6" t="s">
        <v>15</v>
      </c>
      <c r="B94" s="23"/>
      <c r="C94" s="23"/>
      <c r="D94" s="23"/>
      <c r="E94" s="23"/>
      <c r="F94" s="6"/>
      <c r="G94" s="6"/>
    </row>
    <row r="95" spans="1:12" x14ac:dyDescent="0.2">
      <c r="A95" s="6" t="s">
        <v>39</v>
      </c>
      <c r="B95" s="23">
        <v>3.2000000000000001E-2</v>
      </c>
      <c r="C95" s="23">
        <v>2.1000000000000001E-2</v>
      </c>
      <c r="D95" s="23"/>
      <c r="E95" s="23"/>
      <c r="F95" s="23"/>
      <c r="G95" s="23"/>
    </row>
    <row r="96" spans="1:12" x14ac:dyDescent="0.2">
      <c r="A96" s="6" t="s">
        <v>42</v>
      </c>
      <c r="B96" s="23">
        <v>3.9E-2</v>
      </c>
      <c r="C96" s="23"/>
      <c r="D96" s="23"/>
      <c r="E96" s="23"/>
      <c r="F96" s="23"/>
      <c r="G96" s="23"/>
    </row>
    <row r="97" spans="1:7" x14ac:dyDescent="0.2">
      <c r="A97" s="6" t="s">
        <v>43</v>
      </c>
      <c r="B97" s="23">
        <v>2.1999999999999999E-2</v>
      </c>
      <c r="C97" s="23"/>
      <c r="D97" s="23"/>
      <c r="E97" s="23"/>
      <c r="F97" s="23"/>
      <c r="G97" s="23"/>
    </row>
    <row r="98" spans="1:7" x14ac:dyDescent="0.2">
      <c r="A98" s="6" t="s">
        <v>41</v>
      </c>
      <c r="B98" s="23"/>
      <c r="C98" s="23">
        <v>1.9E-2</v>
      </c>
      <c r="D98" s="23"/>
      <c r="E98" s="23"/>
      <c r="F98" s="23"/>
      <c r="G98" s="23"/>
    </row>
    <row r="99" spans="1:7" x14ac:dyDescent="0.2">
      <c r="A99" s="6" t="s">
        <v>31</v>
      </c>
      <c r="B99" s="23">
        <v>4.3999999999999997E-2</v>
      </c>
      <c r="C99" s="23">
        <v>3.7999999999999999E-2</v>
      </c>
      <c r="D99" s="23">
        <v>2.5000000000000001E-2</v>
      </c>
      <c r="E99" s="23">
        <v>2.1999999999999999E-2</v>
      </c>
      <c r="F99" s="23">
        <v>0.02</v>
      </c>
      <c r="G99" s="23"/>
    </row>
    <row r="100" spans="1:7" x14ac:dyDescent="0.2">
      <c r="A100" s="6" t="s">
        <v>38</v>
      </c>
      <c r="B100" s="23">
        <v>2.7E-2</v>
      </c>
      <c r="C100" s="23">
        <v>2.3E-2</v>
      </c>
      <c r="D100" s="23"/>
      <c r="E100" s="23">
        <v>1.4E-2</v>
      </c>
      <c r="F100" s="23">
        <v>1.2999999999999999E-2</v>
      </c>
      <c r="G100" s="23"/>
    </row>
    <row r="101" spans="1:7" x14ac:dyDescent="0.2">
      <c r="A101" s="6" t="s">
        <v>26</v>
      </c>
      <c r="B101" s="23">
        <v>2.4E-2</v>
      </c>
      <c r="C101" s="23">
        <v>2.1000000000000001E-2</v>
      </c>
      <c r="D101" s="23"/>
      <c r="E101" s="23">
        <v>1.2E-2</v>
      </c>
      <c r="F101" s="23">
        <v>1.0999999999999999E-2</v>
      </c>
      <c r="G101" s="23"/>
    </row>
    <row r="102" spans="1:7" x14ac:dyDescent="0.2">
      <c r="A102" s="6" t="s">
        <v>33</v>
      </c>
      <c r="B102" s="23">
        <v>3.1E-2</v>
      </c>
      <c r="C102" s="23">
        <v>2.7E-2</v>
      </c>
      <c r="D102" s="23">
        <v>1.8000000000000002E-2</v>
      </c>
      <c r="E102" s="23">
        <v>1.6E-2</v>
      </c>
      <c r="F102" s="23"/>
      <c r="G102" s="23"/>
    </row>
  </sheetData>
  <sortState ref="K50:Q77">
    <sortCondition descending="1" ref="Q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Raw Data</vt:lpstr>
      <vt:lpstr>Pivot Table</vt:lpstr>
      <vt:lpstr>Graphing</vt:lpstr>
      <vt:lpstr>Big Tenant Chart</vt:lpstr>
      <vt:lpstr>Long-term Tenant Chart</vt:lpstr>
      <vt:lpstr>Tenant Divisions Chart</vt:lpstr>
      <vt:lpstr>Tenant Divisions Chart per 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Kobayashi-Solomon</dc:creator>
  <cp:lastModifiedBy>Erik Kobayashi-Solomon</cp:lastModifiedBy>
  <dcterms:created xsi:type="dcterms:W3CDTF">2017-03-30T15:21:29Z</dcterms:created>
  <dcterms:modified xsi:type="dcterms:W3CDTF">2017-04-06T20:44:54Z</dcterms:modified>
</cp:coreProperties>
</file>