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1dfedd50d51e5ce/Documents/Business/Company Research/UA - Under Armour/"/>
    </mc:Choice>
  </mc:AlternateContent>
  <bookViews>
    <workbookView xWindow="0" yWindow="0" windowWidth="28800" windowHeight="12195"/>
  </bookViews>
  <sheets>
    <sheet name="Inventory Turnover" sheetId="3" r:id="rId1"/>
    <sheet name="UA BS" sheetId="1" r:id="rId2"/>
    <sheet name="UA IS" sheetId="2" r:id="rId3"/>
    <sheet name="NKE BS" sheetId="5" r:id="rId4"/>
    <sheet name="NKE IS" sheetId="4" r:id="rId5"/>
    <sheet name="ADDDF BS" sheetId="11" r:id="rId6"/>
    <sheet name="ADDDF IS" sheetId="10" r:id="rId7"/>
    <sheet name="COLM BS" sheetId="7" r:id="rId8"/>
    <sheet name="COLM IS" sheetId="6" r:id="rId9"/>
    <sheet name="LULU BS" sheetId="9" r:id="rId10"/>
    <sheet name="LULU IS" sheetId="8" r:id="rId11"/>
  </sheets>
  <calcPr calcId="171027"/>
</workbook>
</file>

<file path=xl/calcChain.xml><?xml version="1.0" encoding="utf-8"?>
<calcChain xmlns="http://schemas.openxmlformats.org/spreadsheetml/2006/main">
  <c r="C38" i="3" l="1"/>
  <c r="D38" i="3"/>
  <c r="E38" i="3"/>
  <c r="F38" i="3"/>
  <c r="G38" i="3"/>
  <c r="H38" i="3"/>
  <c r="I38" i="3"/>
  <c r="J38" i="3"/>
  <c r="K38" i="3"/>
  <c r="M38" i="3" s="1"/>
  <c r="B38" i="3"/>
  <c r="C30" i="3"/>
  <c r="D30" i="3"/>
  <c r="E30" i="3"/>
  <c r="F30" i="3"/>
  <c r="G30" i="3"/>
  <c r="H30" i="3"/>
  <c r="I30" i="3"/>
  <c r="J30" i="3"/>
  <c r="K30" i="3"/>
  <c r="B30" i="3"/>
  <c r="M30" i="3" s="1"/>
  <c r="C22" i="3"/>
  <c r="D22" i="3"/>
  <c r="E22" i="3"/>
  <c r="F22" i="3"/>
  <c r="G22" i="3"/>
  <c r="H22" i="3"/>
  <c r="I22" i="3"/>
  <c r="J22" i="3"/>
  <c r="K22" i="3"/>
  <c r="B22" i="3"/>
  <c r="M22" i="3" s="1"/>
  <c r="M14" i="3"/>
  <c r="C14" i="3"/>
  <c r="D14" i="3"/>
  <c r="E14" i="3"/>
  <c r="F14" i="3"/>
  <c r="G14" i="3"/>
  <c r="H14" i="3"/>
  <c r="I14" i="3"/>
  <c r="J14" i="3"/>
  <c r="K14" i="3"/>
  <c r="B14" i="3"/>
  <c r="M6" i="3"/>
  <c r="C6" i="3"/>
  <c r="D6" i="3"/>
  <c r="E6" i="3"/>
  <c r="F6" i="3"/>
  <c r="G6" i="3"/>
  <c r="H6" i="3"/>
  <c r="I6" i="3"/>
  <c r="J6" i="3"/>
  <c r="K6" i="3"/>
  <c r="B6" i="3"/>
  <c r="C37" i="3"/>
  <c r="D37" i="3"/>
  <c r="E37" i="3"/>
  <c r="F37" i="3"/>
  <c r="G37" i="3"/>
  <c r="H37" i="3"/>
  <c r="I37" i="3"/>
  <c r="J37" i="3"/>
  <c r="K37" i="3"/>
  <c r="B37" i="3"/>
  <c r="C29" i="3"/>
  <c r="D29" i="3"/>
  <c r="E29" i="3"/>
  <c r="F29" i="3"/>
  <c r="G29" i="3"/>
  <c r="H29" i="3"/>
  <c r="I29" i="3"/>
  <c r="J29" i="3"/>
  <c r="K29" i="3"/>
  <c r="B29" i="3"/>
  <c r="C21" i="3"/>
  <c r="D21" i="3"/>
  <c r="E21" i="3"/>
  <c r="F21" i="3"/>
  <c r="G21" i="3"/>
  <c r="H21" i="3"/>
  <c r="I21" i="3"/>
  <c r="J21" i="3"/>
  <c r="K21" i="3"/>
  <c r="B21" i="3"/>
  <c r="C13" i="3"/>
  <c r="D13" i="3"/>
  <c r="E13" i="3"/>
  <c r="F13" i="3"/>
  <c r="G13" i="3"/>
  <c r="H13" i="3"/>
  <c r="I13" i="3"/>
  <c r="J13" i="3"/>
  <c r="K13" i="3"/>
  <c r="B13" i="3"/>
  <c r="C5" i="3"/>
  <c r="D5" i="3"/>
  <c r="E5" i="3"/>
  <c r="F5" i="3"/>
  <c r="G5" i="3"/>
  <c r="H5" i="3"/>
  <c r="I5" i="3"/>
  <c r="J5" i="3"/>
  <c r="K5" i="3"/>
  <c r="B5" i="3"/>
  <c r="K23" i="3" l="1"/>
  <c r="K24" i="3" s="1"/>
  <c r="C23" i="3"/>
  <c r="C24" i="3" s="1"/>
  <c r="D23" i="3"/>
  <c r="D24" i="3" s="1"/>
  <c r="E23" i="3"/>
  <c r="E24" i="3" s="1"/>
  <c r="F23" i="3"/>
  <c r="F24" i="3" s="1"/>
  <c r="G23" i="3"/>
  <c r="G24" i="3" s="1"/>
  <c r="H23" i="3"/>
  <c r="H24" i="3" s="1"/>
  <c r="I23" i="3"/>
  <c r="I24" i="3" s="1"/>
  <c r="J23" i="3"/>
  <c r="J24" i="3" s="1"/>
  <c r="B23" i="3"/>
  <c r="B24" i="3" s="1"/>
  <c r="C19" i="3"/>
  <c r="D19" i="3"/>
  <c r="E19" i="3"/>
  <c r="F19" i="3"/>
  <c r="G19" i="3"/>
  <c r="H19" i="3"/>
  <c r="I19" i="3"/>
  <c r="J19" i="3"/>
  <c r="K19" i="3"/>
  <c r="B19" i="3"/>
  <c r="B39" i="3"/>
  <c r="C39" i="3"/>
  <c r="D39" i="3"/>
  <c r="E39" i="3"/>
  <c r="F39" i="3"/>
  <c r="G39" i="3"/>
  <c r="H39" i="3"/>
  <c r="I39" i="3"/>
  <c r="J39" i="3"/>
  <c r="K39" i="3"/>
  <c r="K40" i="3" s="1"/>
  <c r="K41" i="3" s="1"/>
  <c r="C35" i="3"/>
  <c r="D35" i="3"/>
  <c r="E35" i="3"/>
  <c r="F35" i="3"/>
  <c r="G35" i="3"/>
  <c r="H35" i="3"/>
  <c r="I35" i="3"/>
  <c r="J35" i="3"/>
  <c r="K35" i="3"/>
  <c r="B35" i="3"/>
  <c r="C31" i="3"/>
  <c r="C32" i="3" s="1"/>
  <c r="D31" i="3"/>
  <c r="D32" i="3" s="1"/>
  <c r="E31" i="3"/>
  <c r="E32" i="3" s="1"/>
  <c r="F31" i="3"/>
  <c r="F32" i="3" s="1"/>
  <c r="G31" i="3"/>
  <c r="G32" i="3" s="1"/>
  <c r="H31" i="3"/>
  <c r="H32" i="3" s="1"/>
  <c r="I31" i="3"/>
  <c r="I32" i="3" s="1"/>
  <c r="J31" i="3"/>
  <c r="J32" i="3" s="1"/>
  <c r="K31" i="3"/>
  <c r="K32" i="3" s="1"/>
  <c r="B31" i="3"/>
  <c r="B32" i="3" s="1"/>
  <c r="C27" i="3"/>
  <c r="D27" i="3"/>
  <c r="E27" i="3"/>
  <c r="F27" i="3"/>
  <c r="G27" i="3"/>
  <c r="H27" i="3"/>
  <c r="I27" i="3"/>
  <c r="J27" i="3"/>
  <c r="K27" i="3"/>
  <c r="B27" i="3"/>
  <c r="C15" i="3"/>
  <c r="C16" i="3" s="1"/>
  <c r="D15" i="3"/>
  <c r="D16" i="3" s="1"/>
  <c r="E15" i="3"/>
  <c r="E16" i="3" s="1"/>
  <c r="F15" i="3"/>
  <c r="F16" i="3" s="1"/>
  <c r="G15" i="3"/>
  <c r="G16" i="3" s="1"/>
  <c r="H15" i="3"/>
  <c r="H16" i="3" s="1"/>
  <c r="I15" i="3"/>
  <c r="I16" i="3" s="1"/>
  <c r="J15" i="3"/>
  <c r="J16" i="3" s="1"/>
  <c r="K15" i="3"/>
  <c r="K16" i="3" s="1"/>
  <c r="B15" i="3"/>
  <c r="B16" i="3" s="1"/>
  <c r="C11" i="3"/>
  <c r="D11" i="3"/>
  <c r="E11" i="3"/>
  <c r="F11" i="3"/>
  <c r="G11" i="3"/>
  <c r="H11" i="3"/>
  <c r="I11" i="3"/>
  <c r="J11" i="3"/>
  <c r="K11" i="3"/>
  <c r="B11" i="3"/>
  <c r="C7" i="3"/>
  <c r="C8" i="3" s="1"/>
  <c r="D7" i="3"/>
  <c r="D8" i="3" s="1"/>
  <c r="E7" i="3"/>
  <c r="E8" i="3" s="1"/>
  <c r="F7" i="3"/>
  <c r="F8" i="3" s="1"/>
  <c r="G7" i="3"/>
  <c r="G8" i="3" s="1"/>
  <c r="H7" i="3"/>
  <c r="H8" i="3" s="1"/>
  <c r="I7" i="3"/>
  <c r="I8" i="3" s="1"/>
  <c r="J7" i="3"/>
  <c r="J8" i="3" s="1"/>
  <c r="K7" i="3"/>
  <c r="K8" i="3" s="1"/>
  <c r="B7" i="3"/>
  <c r="B8" i="3" s="1"/>
  <c r="C3" i="3"/>
  <c r="D3" i="3"/>
  <c r="E3" i="3"/>
  <c r="F3" i="3"/>
  <c r="G3" i="3"/>
  <c r="H3" i="3"/>
  <c r="I3" i="3"/>
  <c r="J3" i="3"/>
  <c r="K3" i="3"/>
  <c r="B3" i="3"/>
  <c r="M3" i="3" s="1"/>
  <c r="M27" i="3" l="1"/>
  <c r="M19" i="3"/>
  <c r="M24" i="3"/>
  <c r="L24" i="3"/>
  <c r="M8" i="3"/>
  <c r="L8" i="3"/>
  <c r="L32" i="3"/>
  <c r="M32" i="3"/>
  <c r="M11" i="3"/>
  <c r="M35" i="3"/>
  <c r="M16" i="3"/>
  <c r="L16" i="3"/>
  <c r="J20" i="3"/>
  <c r="J12" i="3"/>
  <c r="C12" i="3"/>
  <c r="E20" i="3"/>
  <c r="G4" i="3"/>
  <c r="I20" i="3"/>
  <c r="F20" i="3"/>
  <c r="C4" i="3"/>
  <c r="G12" i="3"/>
  <c r="D20" i="3"/>
  <c r="H20" i="3"/>
  <c r="G20" i="3"/>
  <c r="E4" i="3"/>
  <c r="B20" i="3"/>
  <c r="C20" i="3"/>
  <c r="I4" i="3"/>
  <c r="I12" i="3"/>
  <c r="E12" i="3"/>
  <c r="H4" i="3"/>
  <c r="D4" i="3"/>
  <c r="H12" i="3"/>
  <c r="D12" i="3"/>
  <c r="F4" i="3"/>
  <c r="J4" i="3"/>
  <c r="B4" i="3"/>
  <c r="B12" i="3"/>
  <c r="B28" i="3"/>
  <c r="F12" i="3"/>
  <c r="J28" i="3"/>
  <c r="F28" i="3"/>
  <c r="I28" i="3"/>
  <c r="E28" i="3"/>
  <c r="I36" i="3"/>
  <c r="E36" i="3"/>
  <c r="G40" i="3"/>
  <c r="G41" i="3" s="1"/>
  <c r="B40" i="3"/>
  <c r="B41" i="3" s="1"/>
  <c r="D36" i="3"/>
  <c r="J40" i="3"/>
  <c r="J41" i="3" s="1"/>
  <c r="F40" i="3"/>
  <c r="F41" i="3" s="1"/>
  <c r="C28" i="3"/>
  <c r="G28" i="3"/>
  <c r="D28" i="3"/>
  <c r="H28" i="3"/>
  <c r="J36" i="3"/>
  <c r="H40" i="3"/>
  <c r="H41" i="3" s="1"/>
  <c r="D40" i="3"/>
  <c r="D41" i="3" s="1"/>
  <c r="C40" i="3"/>
  <c r="C41" i="3" s="1"/>
  <c r="G36" i="3"/>
  <c r="C36" i="3"/>
  <c r="F36" i="3"/>
  <c r="I40" i="3"/>
  <c r="I41" i="3" s="1"/>
  <c r="E40" i="3"/>
  <c r="E41" i="3" s="1"/>
  <c r="H36" i="3"/>
  <c r="B36" i="3"/>
  <c r="M41" i="3" l="1"/>
  <c r="L41" i="3"/>
</calcChain>
</file>

<file path=xl/sharedStrings.xml><?xml version="1.0" encoding="utf-8"?>
<sst xmlns="http://schemas.openxmlformats.org/spreadsheetml/2006/main" count="961" uniqueCount="199">
  <si>
    <t>UAA Financial Statement</t>
  </si>
  <si>
    <t xml:space="preserve"> * Where applicable, numbers in millions. Currency in USD</t>
  </si>
  <si>
    <t>Balance Sheet (Annual)</t>
  </si>
  <si>
    <t>Assets (Annual)</t>
  </si>
  <si>
    <t>Cash</t>
  </si>
  <si>
    <t>Cash and Equivalents</t>
  </si>
  <si>
    <t>Short Term Investments</t>
  </si>
  <si>
    <t>Cash and Short Term Investments</t>
  </si>
  <si>
    <t>Accounts Receivable</t>
  </si>
  <si>
    <t>Loans Receivable</t>
  </si>
  <si>
    <t>Notes Receivable</t>
  </si>
  <si>
    <t>Other Receivables</t>
  </si>
  <si>
    <t>Total Receivables</t>
  </si>
  <si>
    <t>Raw Materials Inventory</t>
  </si>
  <si>
    <t>Work in Process Inventory</t>
  </si>
  <si>
    <t>Finished Goods Inventory</t>
  </si>
  <si>
    <t>Purchased Components Inventory</t>
  </si>
  <si>
    <t>Other Inventory</t>
  </si>
  <si>
    <t>Inventories</t>
  </si>
  <si>
    <t>Prepaid Expenses</t>
  </si>
  <si>
    <t>Restricted Cash</t>
  </si>
  <si>
    <t>Current Deferred Tax Assets</t>
  </si>
  <si>
    <t>Other Current Assets</t>
  </si>
  <si>
    <t>Total Current Assets</t>
  </si>
  <si>
    <t>Properties</t>
  </si>
  <si>
    <t>Land and Improvements</t>
  </si>
  <si>
    <t>Buildings and Improvements</t>
  </si>
  <si>
    <t>Machine, Furniture &amp; Equipment</t>
  </si>
  <si>
    <t>Other Properties</t>
  </si>
  <si>
    <t>Construction in Progress</t>
  </si>
  <si>
    <t>Leases</t>
  </si>
  <si>
    <t>Gross PP&amp;E</t>
  </si>
  <si>
    <t>Accumulated D&amp;A</t>
  </si>
  <si>
    <t>Net PP&amp;E</t>
  </si>
  <si>
    <t>Goodwill</t>
  </si>
  <si>
    <t>Other Intangible Assets</t>
  </si>
  <si>
    <t>Goodwill and Intangibles</t>
  </si>
  <si>
    <t>Gross Loans</t>
  </si>
  <si>
    <t>Allow for Loan/Lease Loss</t>
  </si>
  <si>
    <t>Unearned Income</t>
  </si>
  <si>
    <t>Net Loan Assets</t>
  </si>
  <si>
    <t>Long Term Investments</t>
  </si>
  <si>
    <t>Long Term Notes Receivable</t>
  </si>
  <si>
    <t>Long Term Receivables</t>
  </si>
  <si>
    <t>Derivative Instruments</t>
  </si>
  <si>
    <t>Long Term Deferred Assets</t>
  </si>
  <si>
    <t>Long Term Deferred Tax Assets</t>
  </si>
  <si>
    <t>Long Term Deferred Charges</t>
  </si>
  <si>
    <t>Pension Asset</t>
  </si>
  <si>
    <t>Other Long Term Assets</t>
  </si>
  <si>
    <t>Total Long Term Assets</t>
  </si>
  <si>
    <t>Total Assets</t>
  </si>
  <si>
    <t>Liabilities (Annual)</t>
  </si>
  <si>
    <t>Accounts Payable</t>
  </si>
  <si>
    <t>Dividends Payable</t>
  </si>
  <si>
    <t>Current Tax Payable</t>
  </si>
  <si>
    <t>Other Payables</t>
  </si>
  <si>
    <t>Total Payables</t>
  </si>
  <si>
    <t>Accrued Expenses</t>
  </si>
  <si>
    <t>Payables and Accrued Expenses</t>
  </si>
  <si>
    <t>Current Provisions - Legal &amp; Other</t>
  </si>
  <si>
    <t>Notes Payable</t>
  </si>
  <si>
    <t>Commercial Paper Liability</t>
  </si>
  <si>
    <t>Liability on Credit Line</t>
  </si>
  <si>
    <t>Other Current Borrowings</t>
  </si>
  <si>
    <t>Current Portion of Long Term Debt</t>
  </si>
  <si>
    <t>Current Capital Lease Obligation</t>
  </si>
  <si>
    <t>Current Debt &amp; Capital Lease Obligation</t>
  </si>
  <si>
    <t>Current Deferred Revenue</t>
  </si>
  <si>
    <t>Current Deferred Liabilities</t>
  </si>
  <si>
    <t>Current Deferred Tax Liability</t>
  </si>
  <si>
    <t>Other Current Liability</t>
  </si>
  <si>
    <t>Total Current Liabilities</t>
  </si>
  <si>
    <t>Long Term Provisions - Legal &amp; Other</t>
  </si>
  <si>
    <t>Non-Current Portion of Long Term Debt</t>
  </si>
  <si>
    <t>Long Term Cap Lease Obligation</t>
  </si>
  <si>
    <t>Non-Current Portion of LTD and Capital Lease Obligation</t>
  </si>
  <si>
    <t>Long Term Deferred Tax Liabilities</t>
  </si>
  <si>
    <t>Non-Current Deferred Revenue</t>
  </si>
  <si>
    <t>Non-Current Deferred Liabilities</t>
  </si>
  <si>
    <t>Non-Current Accrued Expenses</t>
  </si>
  <si>
    <t>Total Deposits</t>
  </si>
  <si>
    <t>Security Sold Not Yet Repurchased</t>
  </si>
  <si>
    <t>Unpaid Loss Reserve</t>
  </si>
  <si>
    <t>Unearned Premium on Insurance Contract</t>
  </si>
  <si>
    <t>Pension Liability</t>
  </si>
  <si>
    <t>Derivative Contract Liabilities</t>
  </si>
  <si>
    <t>Minority Interest Ownership</t>
  </si>
  <si>
    <t>Trust Preferred Securities</t>
  </si>
  <si>
    <t>Preferred Securities out of Shareholders Equity</t>
  </si>
  <si>
    <t>Restricted Common Stock</t>
  </si>
  <si>
    <t>Other Long Term Liabilities</t>
  </si>
  <si>
    <t>Total Long Term Liabilities</t>
  </si>
  <si>
    <t>Total Liabilities</t>
  </si>
  <si>
    <t>Shareholder's Equity (Annual)</t>
  </si>
  <si>
    <t>Total Capital Stock</t>
  </si>
  <si>
    <t>Retained Earnings</t>
  </si>
  <si>
    <t>Additional Paid In Capital</t>
  </si>
  <si>
    <t>Treasury Stock</t>
  </si>
  <si>
    <t>Preferred Stock</t>
  </si>
  <si>
    <t>Unrealized Gain or Loss - Total</t>
  </si>
  <si>
    <t>Minimum Pension Liabilities</t>
  </si>
  <si>
    <t>Adjustments for Foreign Currency Translation</t>
  </si>
  <si>
    <t>Other Equity Adjustments</t>
  </si>
  <si>
    <t>Accrued Comprehensive Inc</t>
  </si>
  <si>
    <t>Employee Stock Option Plan Debt Guarantee</t>
  </si>
  <si>
    <t>Shareholders Equity</t>
  </si>
  <si>
    <t>Dividend Per Share</t>
  </si>
  <si>
    <t>Average Diluted Shares Outstanding</t>
  </si>
  <si>
    <t>Average Basic Shares Outstanding</t>
  </si>
  <si>
    <t>Shares Data (Annual)</t>
  </si>
  <si>
    <t>EPS Diluted</t>
  </si>
  <si>
    <t>Normalized Diluted EPS</t>
  </si>
  <si>
    <t>EPS Diluted from Other Gain/Loss</t>
  </si>
  <si>
    <t>EPS Diluted from Tax Loss Carryforward</t>
  </si>
  <si>
    <t>EPS Diluted from Accounting Change</t>
  </si>
  <si>
    <t>EPS Diluted from Extraordinaries</t>
  </si>
  <si>
    <t>EPS Diluted from Discontinued Operations</t>
  </si>
  <si>
    <t>EPS Diluted from Continuing Operations</t>
  </si>
  <si>
    <t>Diluted EPS (Annual)</t>
  </si>
  <si>
    <t>EPS Basic</t>
  </si>
  <si>
    <t>Normalized Basic EPS</t>
  </si>
  <si>
    <t>EPS Basic from Other Gains / Loss</t>
  </si>
  <si>
    <t>EPS Basic from Tax Loss Carryforward</t>
  </si>
  <si>
    <t>EPS Basic from Accounting Change</t>
  </si>
  <si>
    <t>EPS Basic from Extraordinaries</t>
  </si>
  <si>
    <t>EPS Basic from Discontinued Operations</t>
  </si>
  <si>
    <t>EPS Basic from Continuing Operations</t>
  </si>
  <si>
    <t>Basic EPS (Annual)</t>
  </si>
  <si>
    <t>EBIT</t>
  </si>
  <si>
    <t>Reconciled Depreciation</t>
  </si>
  <si>
    <t>EBITDA</t>
  </si>
  <si>
    <t>Normalized Income</t>
  </si>
  <si>
    <t>Net Income</t>
  </si>
  <si>
    <t>Preferred Stock Dividend</t>
  </si>
  <si>
    <t>Accounting Change</t>
  </si>
  <si>
    <t>Income Attributable to Minority Interest</t>
  </si>
  <si>
    <t>Extraordinary Items, Income Statement</t>
  </si>
  <si>
    <t>Income from Discontinued Operations</t>
  </si>
  <si>
    <t>Income from Continuing Operations</t>
  </si>
  <si>
    <t>Trust Preferred Security Payments</t>
  </si>
  <si>
    <t>Provision for Income Taxes</t>
  </si>
  <si>
    <t>Pre-Tax Income</t>
  </si>
  <si>
    <t>Net Interest Income</t>
  </si>
  <si>
    <t>Other Income and Expenses</t>
  </si>
  <si>
    <t>Non-Operating Income</t>
  </si>
  <si>
    <t>Net Non-Operating Interest Income Expense</t>
  </si>
  <si>
    <t>Non-Operating Interest Expense</t>
  </si>
  <si>
    <t>Non-Operating Interest Income</t>
  </si>
  <si>
    <t>Operating Income</t>
  </si>
  <si>
    <t>Total Operating Expenses</t>
  </si>
  <si>
    <t>Other Operating Expenses</t>
  </si>
  <si>
    <t>Net Operating Interest Income</t>
  </si>
  <si>
    <t>Operating Interest Income</t>
  </si>
  <si>
    <t>Operating Interest Expense</t>
  </si>
  <si>
    <t>Non Income Taxes</t>
  </si>
  <si>
    <t>Loss Settling Claims</t>
  </si>
  <si>
    <t>Provision for Doubtful Accounts</t>
  </si>
  <si>
    <t>Special Income and Charges</t>
  </si>
  <si>
    <t>Asset Write Down</t>
  </si>
  <si>
    <t>Investment Write Off</t>
  </si>
  <si>
    <t>Rent and Landing Expense</t>
  </si>
  <si>
    <t>Amortization of Securities</t>
  </si>
  <si>
    <t>Amortization Expense</t>
  </si>
  <si>
    <t>Income Statement Depreciation</t>
  </si>
  <si>
    <t>Research and Development Expense</t>
  </si>
  <si>
    <t>Research Expense</t>
  </si>
  <si>
    <t>SG&amp;A Expense</t>
  </si>
  <si>
    <t>General and Administrative Expense</t>
  </si>
  <si>
    <t>Sales and Marketing Expense</t>
  </si>
  <si>
    <t>Development Expense</t>
  </si>
  <si>
    <t>Gross Profit</t>
  </si>
  <si>
    <t>Cost of Goods Sold</t>
  </si>
  <si>
    <t>Revenue</t>
  </si>
  <si>
    <t>Fees</t>
  </si>
  <si>
    <t>Excise Taxes</t>
  </si>
  <si>
    <t>Operating Revenue</t>
  </si>
  <si>
    <t>Income (Annual)</t>
  </si>
  <si>
    <t>Income Statement (Annual)</t>
  </si>
  <si>
    <t>Sales</t>
  </si>
  <si>
    <t>Avg. Inventory</t>
  </si>
  <si>
    <t>Inventory Turnover</t>
  </si>
  <si>
    <t>Under Armour</t>
  </si>
  <si>
    <t>NKE Financial Statement</t>
  </si>
  <si>
    <t>Nike</t>
  </si>
  <si>
    <t>COLM Financial Statement</t>
  </si>
  <si>
    <t>Columbia Sportswear</t>
  </si>
  <si>
    <t>Lululemon</t>
  </si>
  <si>
    <t>LULU Financial Statement</t>
  </si>
  <si>
    <t>Total Inventory</t>
  </si>
  <si>
    <t>YOY Change</t>
  </si>
  <si>
    <t>ADDDF Financial Statement</t>
  </si>
  <si>
    <t>Addidas</t>
  </si>
  <si>
    <t>COGS</t>
  </si>
  <si>
    <t>Average</t>
  </si>
  <si>
    <t>Median</t>
  </si>
  <si>
    <t>Sales CAGR</t>
  </si>
  <si>
    <t>Operating Profit</t>
  </si>
  <si>
    <t>Operating Profit CAGR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</si>
</sst>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m/dd/yy"/>
    <numFmt numFmtId="165" formatCode="0.0"/>
    <numFmt numFmtId="166" formatCode="_(* #,##0.0_);_(* \(#,##0.0\);_(* &quot;-&quot;??_);_(@_)"/>
    <numFmt numFmtId="167" formatCode="0.0%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3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FEFE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164" fontId="3" fillId="0" borderId="0" xfId="0" applyNumberFormat="1" applyFont="1" applyAlignment="1">
      <alignment horizontal="right"/>
    </xf>
    <xf numFmtId="0" fontId="4" fillId="2" borderId="0" xfId="0" applyFont="1" applyFill="1"/>
    <xf numFmtId="0" fontId="4" fillId="3" borderId="0" xfId="0" applyFont="1" applyFill="1"/>
    <xf numFmtId="0" fontId="0" fillId="0" borderId="2" xfId="0" applyBorder="1"/>
    <xf numFmtId="0" fontId="0" fillId="0" borderId="4" xfId="0" applyBorder="1"/>
    <xf numFmtId="0" fontId="0" fillId="0" borderId="0" xfId="0" applyBorder="1"/>
    <xf numFmtId="166" fontId="0" fillId="0" borderId="0" xfId="2" applyNumberFormat="1" applyFont="1" applyBorder="1"/>
    <xf numFmtId="0" fontId="7" fillId="0" borderId="4" xfId="0" applyFont="1" applyBorder="1"/>
    <xf numFmtId="9" fontId="7" fillId="0" borderId="0" xfId="1" applyFont="1" applyBorder="1"/>
    <xf numFmtId="0" fontId="0" fillId="0" borderId="4" xfId="0" applyFont="1" applyBorder="1"/>
    <xf numFmtId="0" fontId="6" fillId="0" borderId="4" xfId="0" applyFont="1" applyBorder="1"/>
    <xf numFmtId="165" fontId="6" fillId="0" borderId="0" xfId="0" applyNumberFormat="1" applyFont="1" applyBorder="1"/>
    <xf numFmtId="166" fontId="5" fillId="0" borderId="0" xfId="2" applyNumberFormat="1" applyFont="1" applyBorder="1"/>
    <xf numFmtId="43" fontId="0" fillId="0" borderId="0" xfId="2" applyFont="1" applyBorder="1"/>
    <xf numFmtId="0" fontId="6" fillId="0" borderId="6" xfId="0" applyFont="1" applyBorder="1"/>
    <xf numFmtId="165" fontId="6" fillId="0" borderId="7" xfId="0" applyNumberFormat="1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166" fontId="0" fillId="0" borderId="14" xfId="2" applyNumberFormat="1" applyFont="1" applyBorder="1"/>
    <xf numFmtId="165" fontId="8" fillId="0" borderId="14" xfId="0" applyNumberFormat="1" applyFont="1" applyBorder="1"/>
    <xf numFmtId="165" fontId="6" fillId="0" borderId="14" xfId="0" applyNumberFormat="1" applyFont="1" applyBorder="1"/>
    <xf numFmtId="0" fontId="0" fillId="0" borderId="14" xfId="0" applyBorder="1"/>
    <xf numFmtId="166" fontId="5" fillId="0" borderId="14" xfId="2" applyNumberFormat="1" applyFont="1" applyBorder="1"/>
    <xf numFmtId="9" fontId="7" fillId="0" borderId="14" xfId="1" applyFont="1" applyBorder="1"/>
    <xf numFmtId="43" fontId="0" fillId="0" borderId="14" xfId="2" applyFont="1" applyBorder="1"/>
    <xf numFmtId="165" fontId="6" fillId="0" borderId="15" xfId="0" applyNumberFormat="1" applyFont="1" applyBorder="1"/>
    <xf numFmtId="0" fontId="9" fillId="0" borderId="0" xfId="0" applyFont="1" applyBorder="1"/>
    <xf numFmtId="0" fontId="9" fillId="0" borderId="5" xfId="0" applyFont="1" applyBorder="1"/>
    <xf numFmtId="0" fontId="9" fillId="0" borderId="10" xfId="0" applyFont="1" applyBorder="1"/>
    <xf numFmtId="0" fontId="9" fillId="0" borderId="11" xfId="0" applyFont="1" applyBorder="1"/>
    <xf numFmtId="0" fontId="10" fillId="0" borderId="1" xfId="0" applyFont="1" applyBorder="1"/>
    <xf numFmtId="0" fontId="10" fillId="0" borderId="3" xfId="0" applyFont="1" applyBorder="1"/>
    <xf numFmtId="165" fontId="10" fillId="0" borderId="6" xfId="0" applyNumberFormat="1" applyFont="1" applyBorder="1"/>
    <xf numFmtId="165" fontId="10" fillId="0" borderId="8" xfId="0" applyNumberFormat="1" applyFont="1" applyBorder="1"/>
    <xf numFmtId="167" fontId="9" fillId="0" borderId="5" xfId="1" applyNumberFormat="1" applyFont="1" applyBorder="1"/>
    <xf numFmtId="0" fontId="6" fillId="0" borderId="10" xfId="0" applyFont="1" applyBorder="1" applyAlignment="1">
      <alignment horizontal="center"/>
    </xf>
    <xf numFmtId="0" fontId="6" fillId="0" borderId="12" xfId="0" applyFont="1" applyBorder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zoomScale="120" zoomScaleNormal="120" workbookViewId="0">
      <selection activeCell="P31" sqref="P31"/>
    </sheetView>
  </sheetViews>
  <sheetFormatPr defaultRowHeight="15" x14ac:dyDescent="0.25"/>
  <cols>
    <col min="1" max="1" width="18.85546875" bestFit="1" customWidth="1"/>
    <col min="2" max="11" width="10.85546875" bestFit="1" customWidth="1"/>
    <col min="12" max="12" width="21.28515625" bestFit="1" customWidth="1"/>
    <col min="13" max="13" width="14.42578125" bestFit="1" customWidth="1"/>
  </cols>
  <sheetData>
    <row r="1" spans="1:13" ht="15.75" thickBot="1" x14ac:dyDescent="0.3">
      <c r="A1" s="19"/>
      <c r="B1" s="40" t="s">
        <v>182</v>
      </c>
      <c r="C1" s="40"/>
      <c r="D1" s="40"/>
      <c r="E1" s="40"/>
      <c r="F1" s="40"/>
      <c r="G1" s="40"/>
      <c r="H1" s="40"/>
      <c r="I1" s="40"/>
      <c r="J1" s="40"/>
      <c r="K1" s="40"/>
      <c r="L1" s="20"/>
      <c r="M1" s="21"/>
    </row>
    <row r="2" spans="1:13" x14ac:dyDescent="0.25">
      <c r="A2" s="7"/>
      <c r="B2" s="6">
        <v>2016</v>
      </c>
      <c r="C2" s="6">
        <v>2015</v>
      </c>
      <c r="D2" s="6">
        <v>2014</v>
      </c>
      <c r="E2" s="6">
        <v>2013</v>
      </c>
      <c r="F2" s="6">
        <v>2012</v>
      </c>
      <c r="G2" s="6">
        <v>2011</v>
      </c>
      <c r="H2" s="6">
        <v>2010</v>
      </c>
      <c r="I2" s="6">
        <v>2009</v>
      </c>
      <c r="J2" s="6">
        <v>2008</v>
      </c>
      <c r="K2" s="22">
        <v>2007</v>
      </c>
      <c r="L2" s="31"/>
      <c r="M2" s="32"/>
    </row>
    <row r="3" spans="1:13" x14ac:dyDescent="0.25">
      <c r="A3" s="7" t="s">
        <v>179</v>
      </c>
      <c r="B3" s="9">
        <f>'UA IS'!B7</f>
        <v>4828.1859999999997</v>
      </c>
      <c r="C3" s="9">
        <f>'UA IS'!C7</f>
        <v>3963.3130000000001</v>
      </c>
      <c r="D3" s="9">
        <f>'UA IS'!D7</f>
        <v>3084.37</v>
      </c>
      <c r="E3" s="9">
        <f>'UA IS'!E7</f>
        <v>2332.0509999999999</v>
      </c>
      <c r="F3" s="9">
        <f>'UA IS'!F7</f>
        <v>1834.921</v>
      </c>
      <c r="G3" s="9">
        <f>'UA IS'!G7</f>
        <v>1472.684</v>
      </c>
      <c r="H3" s="9">
        <f>'UA IS'!H7</f>
        <v>1063.9269999999999</v>
      </c>
      <c r="I3" s="9">
        <f>'UA IS'!I7</f>
        <v>856.41099999999994</v>
      </c>
      <c r="J3" s="9">
        <f>'UA IS'!J7</f>
        <v>725.24400000000003</v>
      </c>
      <c r="K3" s="23">
        <f>'UA IS'!K7</f>
        <v>606.56100000000004</v>
      </c>
      <c r="L3" s="31" t="s">
        <v>196</v>
      </c>
      <c r="M3" s="39">
        <f>(B3/K3)^(1/9)-1</f>
        <v>0.25921838700166155</v>
      </c>
    </row>
    <row r="4" spans="1:13" x14ac:dyDescent="0.25">
      <c r="A4" s="10" t="s">
        <v>190</v>
      </c>
      <c r="B4" s="11">
        <f>B3/C3-1</f>
        <v>0.21821970659395307</v>
      </c>
      <c r="C4" s="11">
        <f t="shared" ref="C4" si="0">C3/D3-1</f>
        <v>0.28496678414068355</v>
      </c>
      <c r="D4" s="11">
        <f t="shared" ref="D4" si="1">D3/E3-1</f>
        <v>0.32259972016049399</v>
      </c>
      <c r="E4" s="11">
        <f t="shared" ref="E4" si="2">E3/F3-1</f>
        <v>0.27092719523074837</v>
      </c>
      <c r="F4" s="11">
        <f t="shared" ref="F4" si="3">F3/G3-1</f>
        <v>0.24597062234668132</v>
      </c>
      <c r="G4" s="11">
        <f t="shared" ref="G4" si="4">G3/H3-1</f>
        <v>0.38419647212637709</v>
      </c>
      <c r="H4" s="11">
        <f t="shared" ref="H4" si="5">H3/I3-1</f>
        <v>0.24230889140844747</v>
      </c>
      <c r="I4" s="11">
        <f t="shared" ref="I4" si="6">I3/J3-1</f>
        <v>0.18085913154745148</v>
      </c>
      <c r="J4" s="11">
        <f>J3/K3-1</f>
        <v>0.19566539886342849</v>
      </c>
      <c r="K4" s="24"/>
      <c r="L4" s="31"/>
      <c r="M4" s="32"/>
    </row>
    <row r="5" spans="1:13" x14ac:dyDescent="0.25">
      <c r="A5" s="12" t="s">
        <v>193</v>
      </c>
      <c r="B5" s="9">
        <f>'UA IS'!B11</f>
        <v>2584.7240000000002</v>
      </c>
      <c r="C5" s="9">
        <f>'UA IS'!C11</f>
        <v>2057.7660000000001</v>
      </c>
      <c r="D5" s="9">
        <f>'UA IS'!D11</f>
        <v>1572.164</v>
      </c>
      <c r="E5" s="9">
        <f>'UA IS'!E11</f>
        <v>1195.3810000000001</v>
      </c>
      <c r="F5" s="9">
        <f>'UA IS'!F11</f>
        <v>955.62400000000002</v>
      </c>
      <c r="G5" s="9">
        <f>'UA IS'!G11</f>
        <v>759.84799999999996</v>
      </c>
      <c r="H5" s="9">
        <f>'UA IS'!H11</f>
        <v>533.41999999999996</v>
      </c>
      <c r="I5" s="9">
        <f>'UA IS'!I11</f>
        <v>446.286</v>
      </c>
      <c r="J5" s="9">
        <f>'UA IS'!J11</f>
        <v>370.29599999999999</v>
      </c>
      <c r="K5" s="23">
        <f>'UA IS'!K11</f>
        <v>301.517</v>
      </c>
      <c r="L5" s="31"/>
      <c r="M5" s="32"/>
    </row>
    <row r="6" spans="1:13" ht="15.75" thickBot="1" x14ac:dyDescent="0.3">
      <c r="A6" s="12" t="s">
        <v>197</v>
      </c>
      <c r="B6" s="9">
        <f>'UA IS'!B34</f>
        <v>420.322</v>
      </c>
      <c r="C6" s="9">
        <f>'UA IS'!C34</f>
        <v>408.54700000000003</v>
      </c>
      <c r="D6" s="9">
        <f>'UA IS'!D34</f>
        <v>353.95499999999998</v>
      </c>
      <c r="E6" s="9">
        <f>'UA IS'!E34</f>
        <v>265.09800000000001</v>
      </c>
      <c r="F6" s="9">
        <f>'UA IS'!F34</f>
        <v>208.69499999999999</v>
      </c>
      <c r="G6" s="9">
        <f>'UA IS'!G34</f>
        <v>162.767</v>
      </c>
      <c r="H6" s="9">
        <f>'UA IS'!H34</f>
        <v>112.355</v>
      </c>
      <c r="I6" s="9">
        <f>'UA IS'!I34</f>
        <v>85.272999999999996</v>
      </c>
      <c r="J6" s="9">
        <f>'UA IS'!J34</f>
        <v>76.924999999999997</v>
      </c>
      <c r="K6" s="9">
        <f>'UA IS'!K34</f>
        <v>86.265000000000001</v>
      </c>
      <c r="L6" s="31" t="s">
        <v>198</v>
      </c>
      <c r="M6" s="39">
        <f>(B6/K6)^(1/9)-1</f>
        <v>0.19238468239224771</v>
      </c>
    </row>
    <row r="7" spans="1:13" x14ac:dyDescent="0.25">
      <c r="A7" s="7" t="s">
        <v>180</v>
      </c>
      <c r="B7" s="9">
        <f>('UA BS'!B21+'UA BS'!C21)/2</f>
        <v>850.26099999999997</v>
      </c>
      <c r="C7" s="9">
        <f>('UA BS'!C21+'UA BS'!D21)/2</f>
        <v>659.87249999999995</v>
      </c>
      <c r="D7" s="9">
        <f>('UA BS'!D21+'UA BS'!E21)/2</f>
        <v>502.86</v>
      </c>
      <c r="E7" s="9">
        <f>('UA BS'!E21+'UA BS'!F21)/2</f>
        <v>394.14599999999996</v>
      </c>
      <c r="F7" s="9">
        <f>('UA BS'!F21+'UA BS'!G21)/2</f>
        <v>321.84749999999997</v>
      </c>
      <c r="G7" s="9">
        <f>('UA BS'!G21+'UA BS'!H21)/2</f>
        <v>269.88200000000001</v>
      </c>
      <c r="H7" s="9">
        <f>('UA BS'!H21+'UA BS'!I21)/2</f>
        <v>181.92149999999998</v>
      </c>
      <c r="I7" s="9">
        <f>('UA BS'!I21+'UA BS'!J21)/2</f>
        <v>165.36</v>
      </c>
      <c r="J7" s="9">
        <f>('UA BS'!J21+'UA BS'!K21)/2</f>
        <v>174.15699999999998</v>
      </c>
      <c r="K7" s="9">
        <f>('UA BS'!K21+'UA BS'!L21)/2</f>
        <v>123.5565</v>
      </c>
      <c r="L7" s="35" t="s">
        <v>194</v>
      </c>
      <c r="M7" s="36" t="s">
        <v>195</v>
      </c>
    </row>
    <row r="8" spans="1:13" ht="15.75" thickBot="1" x14ac:dyDescent="0.3">
      <c r="A8" s="13" t="s">
        <v>181</v>
      </c>
      <c r="B8" s="14">
        <f>B5/B7</f>
        <v>3.0399183309595528</v>
      </c>
      <c r="C8" s="14">
        <f t="shared" ref="C8:K8" si="7">C5/C7</f>
        <v>3.1184296966459435</v>
      </c>
      <c r="D8" s="14">
        <f t="shared" si="7"/>
        <v>3.1264447361094536</v>
      </c>
      <c r="E8" s="14">
        <f t="shared" si="7"/>
        <v>3.03283808537953</v>
      </c>
      <c r="F8" s="14">
        <f t="shared" si="7"/>
        <v>2.9691826097763698</v>
      </c>
      <c r="G8" s="14">
        <f t="shared" si="7"/>
        <v>2.8154823219036467</v>
      </c>
      <c r="H8" s="14">
        <f t="shared" si="7"/>
        <v>2.9321438092803764</v>
      </c>
      <c r="I8" s="14">
        <f t="shared" si="7"/>
        <v>2.6988751814223511</v>
      </c>
      <c r="J8" s="14">
        <f t="shared" si="7"/>
        <v>2.1262194456725831</v>
      </c>
      <c r="K8" s="14">
        <f t="shared" si="7"/>
        <v>2.440316778154124</v>
      </c>
      <c r="L8" s="37">
        <f>AVERAGE(B8:K8)</f>
        <v>2.829985099530393</v>
      </c>
      <c r="M8" s="38">
        <f>MEDIAN(B8:K8)</f>
        <v>2.9506632095283729</v>
      </c>
    </row>
    <row r="9" spans="1:13" ht="15.75" thickBot="1" x14ac:dyDescent="0.3">
      <c r="A9" s="19"/>
      <c r="B9" s="40" t="s">
        <v>184</v>
      </c>
      <c r="C9" s="40"/>
      <c r="D9" s="40"/>
      <c r="E9" s="40"/>
      <c r="F9" s="40"/>
      <c r="G9" s="40"/>
      <c r="H9" s="40"/>
      <c r="I9" s="40"/>
      <c r="J9" s="40"/>
      <c r="K9" s="41"/>
      <c r="L9" s="33"/>
      <c r="M9" s="34"/>
    </row>
    <row r="10" spans="1:13" x14ac:dyDescent="0.25">
      <c r="A10" s="7"/>
      <c r="B10" s="8">
        <v>2016</v>
      </c>
      <c r="C10" s="8">
        <v>2015</v>
      </c>
      <c r="D10" s="8">
        <v>2014</v>
      </c>
      <c r="E10" s="8">
        <v>2013</v>
      </c>
      <c r="F10" s="8">
        <v>2012</v>
      </c>
      <c r="G10" s="8">
        <v>2011</v>
      </c>
      <c r="H10" s="8">
        <v>2010</v>
      </c>
      <c r="I10" s="8">
        <v>2009</v>
      </c>
      <c r="J10" s="8">
        <v>2008</v>
      </c>
      <c r="K10" s="26">
        <v>2007</v>
      </c>
      <c r="L10" s="31"/>
      <c r="M10" s="32"/>
    </row>
    <row r="11" spans="1:13" x14ac:dyDescent="0.25">
      <c r="A11" s="7" t="s">
        <v>179</v>
      </c>
      <c r="B11" s="9">
        <f>'NKE IS'!B7</f>
        <v>32376</v>
      </c>
      <c r="C11" s="9">
        <f>'NKE IS'!C7</f>
        <v>30601</v>
      </c>
      <c r="D11" s="9">
        <f>'NKE IS'!D7</f>
        <v>27799</v>
      </c>
      <c r="E11" s="9">
        <f>'NKE IS'!E7</f>
        <v>25313</v>
      </c>
      <c r="F11" s="9">
        <f>'NKE IS'!F7</f>
        <v>23331</v>
      </c>
      <c r="G11" s="9">
        <f>'NKE IS'!G7</f>
        <v>20117</v>
      </c>
      <c r="H11" s="9">
        <f>'NKE IS'!H7</f>
        <v>19014</v>
      </c>
      <c r="I11" s="9">
        <f>'NKE IS'!I7</f>
        <v>19176.099999999999</v>
      </c>
      <c r="J11" s="9">
        <f>'NKE IS'!J7</f>
        <v>18627</v>
      </c>
      <c r="K11" s="23">
        <f>'NKE IS'!K7</f>
        <v>16325.9</v>
      </c>
      <c r="L11" s="31" t="s">
        <v>196</v>
      </c>
      <c r="M11" s="39">
        <f>(B11/K11)^(1/9)-1</f>
        <v>7.9042252942080893E-2</v>
      </c>
    </row>
    <row r="12" spans="1:13" x14ac:dyDescent="0.25">
      <c r="A12" s="10" t="s">
        <v>190</v>
      </c>
      <c r="B12" s="11">
        <f>B11/C11-1</f>
        <v>5.8004640371229765E-2</v>
      </c>
      <c r="C12" s="11">
        <f t="shared" ref="C12" si="8">C11/D11-1</f>
        <v>0.10079499262563396</v>
      </c>
      <c r="D12" s="11">
        <f t="shared" ref="D12" si="9">D11/E11-1</f>
        <v>9.8210405720380756E-2</v>
      </c>
      <c r="E12" s="11">
        <f t="shared" ref="E12" si="10">E11/F11-1</f>
        <v>8.4951352278084924E-2</v>
      </c>
      <c r="F12" s="11">
        <f t="shared" ref="F12" si="11">F11/G11-1</f>
        <v>0.15976537257046286</v>
      </c>
      <c r="G12" s="11">
        <f t="shared" ref="G12" si="12">G11/H11-1</f>
        <v>5.8009887451351716E-2</v>
      </c>
      <c r="H12" s="11">
        <f t="shared" ref="H12" si="13">H11/I11-1</f>
        <v>-8.4532308446451099E-3</v>
      </c>
      <c r="I12" s="11">
        <f t="shared" ref="I12" si="14">I11/J11-1</f>
        <v>2.947871369517352E-2</v>
      </c>
      <c r="J12" s="11">
        <f>J11/K11-1</f>
        <v>0.14094781910951304</v>
      </c>
      <c r="K12" s="24"/>
      <c r="L12" s="31"/>
      <c r="M12" s="32"/>
    </row>
    <row r="13" spans="1:13" x14ac:dyDescent="0.25">
      <c r="A13" s="12" t="s">
        <v>193</v>
      </c>
      <c r="B13" s="15">
        <f>'NKE IS'!B11</f>
        <v>17405</v>
      </c>
      <c r="C13" s="15">
        <f>'NKE IS'!C11</f>
        <v>16534</v>
      </c>
      <c r="D13" s="15">
        <f>'NKE IS'!D11</f>
        <v>15353</v>
      </c>
      <c r="E13" s="15">
        <f>'NKE IS'!E11</f>
        <v>14279</v>
      </c>
      <c r="F13" s="15">
        <f>'NKE IS'!F11</f>
        <v>13183</v>
      </c>
      <c r="G13" s="15">
        <f>'NKE IS'!G11</f>
        <v>10915</v>
      </c>
      <c r="H13" s="15">
        <f>'NKE IS'!H11</f>
        <v>10214</v>
      </c>
      <c r="I13" s="15">
        <f>'NKE IS'!I11</f>
        <v>10571.7</v>
      </c>
      <c r="J13" s="15">
        <f>'NKE IS'!J11</f>
        <v>10239.6</v>
      </c>
      <c r="K13" s="27">
        <f>'NKE IS'!K11</f>
        <v>9165.4</v>
      </c>
      <c r="L13" s="31"/>
      <c r="M13" s="32"/>
    </row>
    <row r="14" spans="1:13" ht="15.75" thickBot="1" x14ac:dyDescent="0.3">
      <c r="A14" s="12" t="s">
        <v>197</v>
      </c>
      <c r="B14" s="15">
        <f>'NKE IS'!B34</f>
        <v>4502</v>
      </c>
      <c r="C14" s="15">
        <f>'NKE IS'!C34</f>
        <v>4175</v>
      </c>
      <c r="D14" s="15">
        <f>'NKE IS'!D34</f>
        <v>3680</v>
      </c>
      <c r="E14" s="15">
        <f>'NKE IS'!E34</f>
        <v>3238</v>
      </c>
      <c r="F14" s="15">
        <f>'NKE IS'!F34</f>
        <v>3069</v>
      </c>
      <c r="G14" s="15">
        <f>'NKE IS'!G34</f>
        <v>2841</v>
      </c>
      <c r="H14" s="15">
        <f>'NKE IS'!H34</f>
        <v>2474</v>
      </c>
      <c r="I14" s="15">
        <f>'NKE IS'!I34</f>
        <v>1858.5</v>
      </c>
      <c r="J14" s="15">
        <f>'NKE IS'!J34</f>
        <v>2433.6999999999998</v>
      </c>
      <c r="K14" s="15">
        <f>'NKE IS'!K34</f>
        <v>2131.8000000000002</v>
      </c>
      <c r="L14" s="31" t="s">
        <v>198</v>
      </c>
      <c r="M14" s="39">
        <f>(B14/K14)^(1/9)-1</f>
        <v>8.6608819967279871E-2</v>
      </c>
    </row>
    <row r="15" spans="1:13" x14ac:dyDescent="0.25">
      <c r="A15" s="7" t="s">
        <v>180</v>
      </c>
      <c r="B15" s="9">
        <f>('NKE BS'!B21+'NKE BS'!C21)/2</f>
        <v>4587.5</v>
      </c>
      <c r="C15" s="9">
        <f>('NKE BS'!C21+'NKE BS'!D21)/2</f>
        <v>4142</v>
      </c>
      <c r="D15" s="9">
        <f>('NKE BS'!D21+'NKE BS'!E21)/2</f>
        <v>3715.5</v>
      </c>
      <c r="E15" s="9">
        <f>('NKE BS'!E21+'NKE BS'!F21)/2</f>
        <v>3353</v>
      </c>
      <c r="F15" s="9">
        <f>('NKE BS'!F21+'NKE BS'!G21)/2</f>
        <v>2968.5</v>
      </c>
      <c r="G15" s="9">
        <f>('NKE BS'!G21+'NKE BS'!H21)/2</f>
        <v>2378</v>
      </c>
      <c r="H15" s="9">
        <f>('NKE BS'!H21+'NKE BS'!I21)/2</f>
        <v>2199</v>
      </c>
      <c r="I15" s="9">
        <f>('NKE BS'!I21+'NKE BS'!J21)/2</f>
        <v>2397.6999999999998</v>
      </c>
      <c r="J15" s="9">
        <f>('NKE BS'!J21+'NKE BS'!K21)/2</f>
        <v>2280.15</v>
      </c>
      <c r="K15" s="23">
        <f>('NKE BS'!K21+'NKE BS'!L21)/2</f>
        <v>2099.3000000000002</v>
      </c>
      <c r="L15" s="35" t="s">
        <v>194</v>
      </c>
      <c r="M15" s="36" t="s">
        <v>195</v>
      </c>
    </row>
    <row r="16" spans="1:13" ht="15.75" thickBot="1" x14ac:dyDescent="0.3">
      <c r="A16" s="13" t="s">
        <v>181</v>
      </c>
      <c r="B16" s="14">
        <f>B13/B15</f>
        <v>3.7940054495912805</v>
      </c>
      <c r="C16" s="14">
        <f t="shared" ref="C16:K16" si="15">C13/C15</f>
        <v>3.9917914051183003</v>
      </c>
      <c r="D16" s="14">
        <f t="shared" si="15"/>
        <v>4.1321491051002557</v>
      </c>
      <c r="E16" s="14">
        <f t="shared" si="15"/>
        <v>4.2585744109752461</v>
      </c>
      <c r="F16" s="14">
        <f t="shared" si="15"/>
        <v>4.4409634495536467</v>
      </c>
      <c r="G16" s="14">
        <f t="shared" si="15"/>
        <v>4.5899915895710679</v>
      </c>
      <c r="H16" s="14">
        <f t="shared" si="15"/>
        <v>4.6448385629831739</v>
      </c>
      <c r="I16" s="14">
        <f t="shared" si="15"/>
        <v>4.4091003878717112</v>
      </c>
      <c r="J16" s="14">
        <f t="shared" si="15"/>
        <v>4.4907571870271692</v>
      </c>
      <c r="K16" s="25">
        <f t="shared" si="15"/>
        <v>4.3659315009765152</v>
      </c>
      <c r="L16" s="37">
        <f>AVERAGE(B16:K16)</f>
        <v>4.311810304876837</v>
      </c>
      <c r="M16" s="38">
        <f>MEDIAN(B16:K16)</f>
        <v>4.3875159444241127</v>
      </c>
    </row>
    <row r="17" spans="1:13" ht="15.75" thickBot="1" x14ac:dyDescent="0.3">
      <c r="A17" s="19"/>
      <c r="B17" s="40" t="s">
        <v>192</v>
      </c>
      <c r="C17" s="40"/>
      <c r="D17" s="40"/>
      <c r="E17" s="40"/>
      <c r="F17" s="40"/>
      <c r="G17" s="40"/>
      <c r="H17" s="40"/>
      <c r="I17" s="40"/>
      <c r="J17" s="40"/>
      <c r="K17" s="41"/>
      <c r="L17" s="33"/>
      <c r="M17" s="34"/>
    </row>
    <row r="18" spans="1:13" x14ac:dyDescent="0.25">
      <c r="A18" s="7"/>
      <c r="B18" s="8">
        <v>2016</v>
      </c>
      <c r="C18" s="8">
        <v>2015</v>
      </c>
      <c r="D18" s="8">
        <v>2014</v>
      </c>
      <c r="E18" s="8">
        <v>2013</v>
      </c>
      <c r="F18" s="8">
        <v>2012</v>
      </c>
      <c r="G18" s="8">
        <v>2011</v>
      </c>
      <c r="H18" s="8">
        <v>2010</v>
      </c>
      <c r="I18" s="8">
        <v>2009</v>
      </c>
      <c r="J18" s="8">
        <v>2008</v>
      </c>
      <c r="K18" s="26">
        <v>2007</v>
      </c>
      <c r="L18" s="31"/>
      <c r="M18" s="32"/>
    </row>
    <row r="19" spans="1:13" x14ac:dyDescent="0.25">
      <c r="A19" s="7" t="s">
        <v>179</v>
      </c>
      <c r="B19" s="9">
        <f>'ADDDF IS'!B7</f>
        <v>18770.608269</v>
      </c>
      <c r="C19" s="9">
        <f>'ADDDF IS'!C7</f>
        <v>19327.87428</v>
      </c>
      <c r="D19" s="9">
        <f>'ADDDF IS'!D7</f>
        <v>18862.854106999999</v>
      </c>
      <c r="E19" s="9">
        <f>'ADDDF IS'!E7</f>
        <v>19134.062082</v>
      </c>
      <c r="F19" s="9">
        <f>'ADDDF IS'!F7</f>
        <v>18575.169623999998</v>
      </c>
      <c r="G19" s="9">
        <f>'ADDDF IS'!G7</f>
        <v>15892.82481</v>
      </c>
      <c r="H19" s="9">
        <f>'ADDDF IS'!H7</f>
        <v>14476.315908</v>
      </c>
      <c r="I19" s="9">
        <f>'ADDDF IS'!I7</f>
        <v>15850.242317</v>
      </c>
      <c r="J19" s="9">
        <f>'ADDDF IS'!J7</f>
        <v>14119.50742</v>
      </c>
      <c r="K19" s="23">
        <f>'ADDDF IS'!K7</f>
        <v>12672.059981</v>
      </c>
      <c r="L19" s="31" t="s">
        <v>196</v>
      </c>
      <c r="M19" s="39">
        <f>(B19/K19)^(1/9)-1</f>
        <v>4.4621629819390218E-2</v>
      </c>
    </row>
    <row r="20" spans="1:13" x14ac:dyDescent="0.25">
      <c r="A20" s="10" t="s">
        <v>190</v>
      </c>
      <c r="B20" s="11">
        <f t="shared" ref="B20" si="16">B19/C19-1</f>
        <v>-2.8832245229194475E-2</v>
      </c>
      <c r="C20" s="11">
        <f t="shared" ref="C20" si="17">C19/D19-1</f>
        <v>2.4652694144913667E-2</v>
      </c>
      <c r="D20" s="11">
        <f t="shared" ref="D20" si="18">D19/E19-1</f>
        <v>-1.4174092978151975E-2</v>
      </c>
      <c r="E20" s="11">
        <f t="shared" ref="E20" si="19">E19/F19-1</f>
        <v>3.0088148281450122E-2</v>
      </c>
      <c r="F20" s="11">
        <f t="shared" ref="F20" si="20">F19/G19-1</f>
        <v>0.16877709570624777</v>
      </c>
      <c r="G20" s="11">
        <f t="shared" ref="G20" si="21">G19/H19-1</f>
        <v>9.7850096046688151E-2</v>
      </c>
      <c r="H20" s="11">
        <f t="shared" ref="H20" si="22">H19/I19-1</f>
        <v>-8.6681728993279195E-2</v>
      </c>
      <c r="I20" s="11">
        <f t="shared" ref="I20" si="23">I19/J19-1</f>
        <v>0.12257756914015627</v>
      </c>
      <c r="J20" s="11">
        <f t="shared" ref="J20" si="24">J19/K19-1</f>
        <v>0.1142235312309321</v>
      </c>
      <c r="K20" s="28"/>
      <c r="L20" s="31"/>
      <c r="M20" s="32"/>
    </row>
    <row r="21" spans="1:13" x14ac:dyDescent="0.25">
      <c r="A21" s="12" t="s">
        <v>193</v>
      </c>
      <c r="B21" s="15">
        <f>'ADDDF IS'!B11</f>
        <v>9707.6725470000001</v>
      </c>
      <c r="C21" s="15">
        <f>'ADDDF IS'!C11</f>
        <v>10120.071781000001</v>
      </c>
      <c r="D21" s="15">
        <f>'ADDDF IS'!D11</f>
        <v>9564.9000410000008</v>
      </c>
      <c r="E21" s="15">
        <f>'ADDDF IS'!E11</f>
        <v>10002.217497</v>
      </c>
      <c r="F21" s="15">
        <f>'ADDDF IS'!F11</f>
        <v>9750.5000139999993</v>
      </c>
      <c r="G21" s="15">
        <f>'ADDDF IS'!G11</f>
        <v>8297.6716689999994</v>
      </c>
      <c r="H21" s="15">
        <f>'ADDDF IS'!H11</f>
        <v>7905.4267300000001</v>
      </c>
      <c r="I21" s="15">
        <f>'ADDDF IS'!I11</f>
        <v>8135.7434169999997</v>
      </c>
      <c r="J21" s="15">
        <f>'ADDDF IS'!J11</f>
        <v>7426.4852600000004</v>
      </c>
      <c r="K21" s="27">
        <f>'ADDDF IS'!K11</f>
        <v>7023.4176159999997</v>
      </c>
      <c r="L21" s="31"/>
      <c r="M21" s="32"/>
    </row>
    <row r="22" spans="1:13" ht="15.75" thickBot="1" x14ac:dyDescent="0.3">
      <c r="A22" s="12" t="s">
        <v>197</v>
      </c>
      <c r="B22" s="15">
        <f>'ADDDF IS'!B34</f>
        <v>1175.174352</v>
      </c>
      <c r="C22" s="15">
        <f>'ADDDF IS'!C34</f>
        <v>1174.247488</v>
      </c>
      <c r="D22" s="15">
        <f>'ADDDF IS'!D34</f>
        <v>1568.4736109999999</v>
      </c>
      <c r="E22" s="15">
        <f>'ADDDF IS'!E34</f>
        <v>1182.7815029999999</v>
      </c>
      <c r="F22" s="15">
        <f>'ADDDF IS'!F34</f>
        <v>1328.78972</v>
      </c>
      <c r="G22" s="15">
        <f>'ADDDF IS'!G34</f>
        <v>1185.0029509999999</v>
      </c>
      <c r="H22" s="15">
        <f>'ADDDF IS'!H34</f>
        <v>708.40655800000002</v>
      </c>
      <c r="I22" s="15">
        <f>'ADDDF IS'!I34</f>
        <v>1570.4934969999999</v>
      </c>
      <c r="J22" s="15">
        <f>'ADDDF IS'!J34</f>
        <v>1301.040154</v>
      </c>
      <c r="K22" s="15">
        <f>'ADDDF IS'!K34</f>
        <v>1107.1087709999999</v>
      </c>
      <c r="L22" s="31" t="s">
        <v>198</v>
      </c>
      <c r="M22" s="39">
        <f>(B22/K22)^(1/9)-1</f>
        <v>6.6514247804159154E-3</v>
      </c>
    </row>
    <row r="23" spans="1:13" x14ac:dyDescent="0.25">
      <c r="A23" s="7" t="s">
        <v>180</v>
      </c>
      <c r="B23" s="9">
        <f>('ADDDF BS'!B21+'ADDDF BS'!C21)/2</f>
        <v>3237.5547100000003</v>
      </c>
      <c r="C23" s="9">
        <f>('ADDDF BS'!C21+'ADDDF BS'!D21)/2</f>
        <v>3354.43905</v>
      </c>
      <c r="D23" s="9">
        <f>('ADDDF BS'!D21+'ADDDF BS'!E21)/2</f>
        <v>3462.4732899999999</v>
      </c>
      <c r="E23" s="9">
        <f>('ADDDF BS'!E21+'ADDDF BS'!F21)/2</f>
        <v>3264.2878000000001</v>
      </c>
      <c r="F23" s="9">
        <f>('ADDDF BS'!F21+'ADDDF BS'!G21)/2</f>
        <v>3029.5129200000001</v>
      </c>
      <c r="G23" s="9">
        <f>('ADDDF BS'!G21+'ADDDF BS'!H21)/2</f>
        <v>2460.8576199999998</v>
      </c>
      <c r="H23" s="9">
        <f>('ADDDF BS'!H21+'ADDDF BS'!I21)/2</f>
        <v>2445.6715000000004</v>
      </c>
      <c r="I23" s="9">
        <f>('ADDDF BS'!I21+'ADDDF BS'!J21)/2</f>
        <v>2582.7507000000001</v>
      </c>
      <c r="J23" s="9">
        <f>('ADDDF BS'!J21+'ADDDF BS'!K21)/2</f>
        <v>2248.90175</v>
      </c>
      <c r="K23" s="23">
        <f>('ADDDF BS'!K21+'ADDDF BS'!L21)/2</f>
        <v>1788.1560500000001</v>
      </c>
      <c r="L23" s="35" t="s">
        <v>194</v>
      </c>
      <c r="M23" s="36" t="s">
        <v>195</v>
      </c>
    </row>
    <row r="24" spans="1:13" ht="15.75" thickBot="1" x14ac:dyDescent="0.3">
      <c r="A24" s="13" t="s">
        <v>181</v>
      </c>
      <c r="B24" s="14">
        <f>B21/B23</f>
        <v>2.9984582243553808</v>
      </c>
      <c r="C24" s="14">
        <f t="shared" ref="C24:K24" si="25">C21/C23</f>
        <v>3.0169192613590643</v>
      </c>
      <c r="D24" s="14">
        <f t="shared" si="25"/>
        <v>2.7624473143589219</v>
      </c>
      <c r="E24" s="14">
        <f t="shared" si="25"/>
        <v>3.0641346933318805</v>
      </c>
      <c r="F24" s="14">
        <f t="shared" si="25"/>
        <v>3.218504185814794</v>
      </c>
      <c r="G24" s="14">
        <f t="shared" si="25"/>
        <v>3.3718617450935664</v>
      </c>
      <c r="H24" s="14">
        <f t="shared" si="25"/>
        <v>3.2324156085557685</v>
      </c>
      <c r="I24" s="14">
        <f t="shared" si="25"/>
        <v>3.1500304760347175</v>
      </c>
      <c r="J24" s="14">
        <f t="shared" si="25"/>
        <v>3.3022719912063745</v>
      </c>
      <c r="K24" s="25">
        <f t="shared" si="25"/>
        <v>3.9277431161558858</v>
      </c>
      <c r="L24" s="37">
        <f>AVERAGE(B24:K24)</f>
        <v>3.2044786616266356</v>
      </c>
      <c r="M24" s="38">
        <f>MEDIAN(B24:K24)</f>
        <v>3.1842673309247558</v>
      </c>
    </row>
    <row r="25" spans="1:13" ht="15.75" thickBot="1" x14ac:dyDescent="0.3">
      <c r="A25" s="19"/>
      <c r="B25" s="40" t="s">
        <v>186</v>
      </c>
      <c r="C25" s="40"/>
      <c r="D25" s="40"/>
      <c r="E25" s="40"/>
      <c r="F25" s="40"/>
      <c r="G25" s="40"/>
      <c r="H25" s="40"/>
      <c r="I25" s="40"/>
      <c r="J25" s="40"/>
      <c r="K25" s="41"/>
      <c r="L25" s="33"/>
      <c r="M25" s="34"/>
    </row>
    <row r="26" spans="1:13" x14ac:dyDescent="0.25">
      <c r="A26" s="7"/>
      <c r="B26" s="8">
        <v>2016</v>
      </c>
      <c r="C26" s="8">
        <v>2015</v>
      </c>
      <c r="D26" s="8">
        <v>2014</v>
      </c>
      <c r="E26" s="8">
        <v>2013</v>
      </c>
      <c r="F26" s="8">
        <v>2012</v>
      </c>
      <c r="G26" s="8">
        <v>2011</v>
      </c>
      <c r="H26" s="8">
        <v>2010</v>
      </c>
      <c r="I26" s="8">
        <v>2009</v>
      </c>
      <c r="J26" s="8">
        <v>2008</v>
      </c>
      <c r="K26" s="26">
        <v>2007</v>
      </c>
      <c r="L26" s="31"/>
      <c r="M26" s="32"/>
    </row>
    <row r="27" spans="1:13" x14ac:dyDescent="0.25">
      <c r="A27" s="7" t="s">
        <v>179</v>
      </c>
      <c r="B27" s="16">
        <f>'COLM IS'!B7</f>
        <v>2326.1799999999998</v>
      </c>
      <c r="C27" s="16">
        <f>'COLM IS'!C7</f>
        <v>2100.59</v>
      </c>
      <c r="D27" s="16">
        <f>'COLM IS'!D7</f>
        <v>1684.9960000000001</v>
      </c>
      <c r="E27" s="16">
        <f>'COLM IS'!E7</f>
        <v>1669.5630000000001</v>
      </c>
      <c r="F27" s="16">
        <f>'COLM IS'!F7</f>
        <v>1693.9849999999999</v>
      </c>
      <c r="G27" s="16">
        <f>'COLM IS'!G7</f>
        <v>1483.5239999999999</v>
      </c>
      <c r="H27" s="16">
        <f>'COLM IS'!H7</f>
        <v>1244.0229999999999</v>
      </c>
      <c r="I27" s="16">
        <f>'COLM IS'!I7</f>
        <v>1317.835</v>
      </c>
      <c r="J27" s="16">
        <f>'COLM IS'!J7</f>
        <v>1356.039</v>
      </c>
      <c r="K27" s="29">
        <f>'COLM IS'!K7</f>
        <v>1287.672</v>
      </c>
      <c r="L27" s="31" t="s">
        <v>196</v>
      </c>
      <c r="M27" s="39">
        <f>(B27/K27)^(1/9)-1</f>
        <v>6.7917154355178422E-2</v>
      </c>
    </row>
    <row r="28" spans="1:13" x14ac:dyDescent="0.25">
      <c r="A28" s="10" t="s">
        <v>190</v>
      </c>
      <c r="B28" s="11">
        <f>B27/C27-1</f>
        <v>0.10739363702578775</v>
      </c>
      <c r="C28" s="11">
        <f t="shared" ref="C28" si="26">C27/D27-1</f>
        <v>0.24664390894696497</v>
      </c>
      <c r="D28" s="11">
        <f t="shared" ref="D28" si="27">D27/E27-1</f>
        <v>9.2437362351704966E-3</v>
      </c>
      <c r="E28" s="11">
        <f t="shared" ref="E28" si="28">E27/F27-1</f>
        <v>-1.4416892711564655E-2</v>
      </c>
      <c r="F28" s="11">
        <f t="shared" ref="F28" si="29">F27/G27-1</f>
        <v>0.14186558491807344</v>
      </c>
      <c r="G28" s="11">
        <f t="shared" ref="G28" si="30">G27/H27-1</f>
        <v>0.1925213601356246</v>
      </c>
      <c r="H28" s="11">
        <f t="shared" ref="H28" si="31">H27/I27-1</f>
        <v>-5.601004678127397E-2</v>
      </c>
      <c r="I28" s="11">
        <f t="shared" ref="I28" si="32">I27/J27-1</f>
        <v>-2.8173231005892863E-2</v>
      </c>
      <c r="J28" s="11">
        <f>J27/K27-1</f>
        <v>5.309348964643168E-2</v>
      </c>
      <c r="K28" s="24"/>
      <c r="L28" s="31"/>
      <c r="M28" s="32"/>
    </row>
    <row r="29" spans="1:13" x14ac:dyDescent="0.25">
      <c r="A29" s="12" t="s">
        <v>193</v>
      </c>
      <c r="B29" s="15">
        <f>'COLM IS'!B11</f>
        <v>1252.68</v>
      </c>
      <c r="C29" s="15">
        <f>'COLM IS'!C11</f>
        <v>1145.6389999999999</v>
      </c>
      <c r="D29" s="15">
        <f>'COLM IS'!D11</f>
        <v>941.34100000000001</v>
      </c>
      <c r="E29" s="15">
        <f>'COLM IS'!E11</f>
        <v>953.16899999999998</v>
      </c>
      <c r="F29" s="15">
        <f>'COLM IS'!F11</f>
        <v>958.67700000000002</v>
      </c>
      <c r="G29" s="15">
        <f>'COLM IS'!G11</f>
        <v>854.12</v>
      </c>
      <c r="H29" s="15">
        <f>'COLM IS'!H11</f>
        <v>719.94500000000005</v>
      </c>
      <c r="I29" s="15">
        <f>'COLM IS'!I11</f>
        <v>750.024</v>
      </c>
      <c r="J29" s="15">
        <f>'COLM IS'!J11</f>
        <v>776.28800000000001</v>
      </c>
      <c r="K29" s="27">
        <f>'COLM IS'!K11</f>
        <v>746.61699999999996</v>
      </c>
      <c r="L29" s="31"/>
      <c r="M29" s="32"/>
    </row>
    <row r="30" spans="1:13" ht="15.75" thickBot="1" x14ac:dyDescent="0.3">
      <c r="A30" s="12" t="s">
        <v>197</v>
      </c>
      <c r="B30" s="15">
        <f>'COLM IS'!B34</f>
        <v>249.721</v>
      </c>
      <c r="C30" s="15">
        <f>'COLM IS'!C34</f>
        <v>198.84399999999999</v>
      </c>
      <c r="D30" s="15">
        <f>'COLM IS'!D34</f>
        <v>131.79400000000001</v>
      </c>
      <c r="E30" s="15">
        <f>'COLM IS'!E34</f>
        <v>133.52799999999999</v>
      </c>
      <c r="F30" s="15">
        <f>'COLM IS'!F34</f>
        <v>136.40600000000001</v>
      </c>
      <c r="G30" s="15">
        <f>'COLM IS'!G34</f>
        <v>103.327</v>
      </c>
      <c r="H30" s="15">
        <f>'COLM IS'!H34</f>
        <v>87.762</v>
      </c>
      <c r="I30" s="15">
        <f>'COLM IS'!I34</f>
        <v>118.706</v>
      </c>
      <c r="J30" s="15">
        <f>'COLM IS'!J34</f>
        <v>199.13900000000001</v>
      </c>
      <c r="K30" s="15">
        <f>'COLM IS'!K34</f>
        <v>179.773</v>
      </c>
      <c r="L30" s="31" t="s">
        <v>198</v>
      </c>
      <c r="M30" s="39">
        <f>(B30/K30)^(1/9)-1</f>
        <v>3.7191515579653833E-2</v>
      </c>
    </row>
    <row r="31" spans="1:13" x14ac:dyDescent="0.25">
      <c r="A31" s="7" t="s">
        <v>180</v>
      </c>
      <c r="B31" s="9">
        <f>('COLM BS'!B21+'COLM BS'!C21)/2</f>
        <v>429.14350000000002</v>
      </c>
      <c r="C31" s="9">
        <f>('COLM BS'!C21+'COLM BS'!D21)/2</f>
        <v>356.93899999999996</v>
      </c>
      <c r="D31" s="9">
        <f>('COLM BS'!D21+'COLM BS'!E21)/2</f>
        <v>346.2765</v>
      </c>
      <c r="E31" s="9">
        <f>('COLM BS'!E21+'COLM BS'!F21)/2</f>
        <v>364.262</v>
      </c>
      <c r="F31" s="9">
        <f>('COLM BS'!F21+'COLM BS'!G21)/2</f>
        <v>339.74850000000004</v>
      </c>
      <c r="G31" s="9">
        <f>('COLM BS'!G21+'COLM BS'!H21)/2</f>
        <v>268.22950000000003</v>
      </c>
      <c r="H31" s="9">
        <f>('COLM BS'!H21+'COLM BS'!I21)/2</f>
        <v>239.23650000000001</v>
      </c>
      <c r="I31" s="9">
        <f>('COLM BS'!I21+'COLM BS'!J21)/2</f>
        <v>261.09300000000002</v>
      </c>
      <c r="J31" s="9">
        <f>('COLM BS'!J21+'COLM BS'!K21)/2</f>
        <v>239.0985</v>
      </c>
      <c r="K31" s="23">
        <f>('COLM BS'!K21+'COLM BS'!L21)/2</f>
        <v>199.09649999999999</v>
      </c>
      <c r="L31" s="35" t="s">
        <v>194</v>
      </c>
      <c r="M31" s="36" t="s">
        <v>195</v>
      </c>
    </row>
    <row r="32" spans="1:13" ht="15.75" thickBot="1" x14ac:dyDescent="0.3">
      <c r="A32" s="13" t="s">
        <v>181</v>
      </c>
      <c r="B32" s="14">
        <f>B29/B31</f>
        <v>2.9190235900112667</v>
      </c>
      <c r="C32" s="14">
        <f t="shared" ref="C32:K32" si="33">C29/C31</f>
        <v>3.2096212518105336</v>
      </c>
      <c r="D32" s="14">
        <f t="shared" si="33"/>
        <v>2.718466312325555</v>
      </c>
      <c r="E32" s="14">
        <f t="shared" si="33"/>
        <v>2.6167126958068643</v>
      </c>
      <c r="F32" s="14">
        <f t="shared" si="33"/>
        <v>2.8217254822317095</v>
      </c>
      <c r="G32" s="14">
        <f t="shared" si="33"/>
        <v>3.1842880816614128</v>
      </c>
      <c r="H32" s="14">
        <f t="shared" si="33"/>
        <v>3.009344309919264</v>
      </c>
      <c r="I32" s="14">
        <f t="shared" si="33"/>
        <v>2.8726315910422722</v>
      </c>
      <c r="J32" s="14">
        <f t="shared" si="33"/>
        <v>3.2467288586084813</v>
      </c>
      <c r="K32" s="25">
        <f t="shared" si="33"/>
        <v>3.7500257412862608</v>
      </c>
      <c r="L32" s="37">
        <f>AVERAGE(B32:K32)</f>
        <v>3.0348567914703621</v>
      </c>
      <c r="M32" s="38">
        <f>MEDIAN(B32:K32)</f>
        <v>2.9641839499652654</v>
      </c>
    </row>
    <row r="33" spans="1:13" ht="15.75" thickBot="1" x14ac:dyDescent="0.3">
      <c r="A33" s="19"/>
      <c r="B33" s="40" t="s">
        <v>187</v>
      </c>
      <c r="C33" s="40"/>
      <c r="D33" s="40"/>
      <c r="E33" s="40"/>
      <c r="F33" s="40"/>
      <c r="G33" s="40"/>
      <c r="H33" s="40"/>
      <c r="I33" s="40"/>
      <c r="J33" s="40"/>
      <c r="K33" s="41"/>
      <c r="L33" s="33"/>
      <c r="M33" s="34"/>
    </row>
    <row r="34" spans="1:13" x14ac:dyDescent="0.25">
      <c r="A34" s="7"/>
      <c r="B34" s="8">
        <v>2016</v>
      </c>
      <c r="C34" s="8">
        <v>2015</v>
      </c>
      <c r="D34" s="8">
        <v>2014</v>
      </c>
      <c r="E34" s="8">
        <v>2013</v>
      </c>
      <c r="F34" s="8">
        <v>2012</v>
      </c>
      <c r="G34" s="8">
        <v>2011</v>
      </c>
      <c r="H34" s="8">
        <v>2010</v>
      </c>
      <c r="I34" s="8">
        <v>2009</v>
      </c>
      <c r="J34" s="8">
        <v>2008</v>
      </c>
      <c r="K34" s="26">
        <v>2007</v>
      </c>
      <c r="L34" s="31"/>
      <c r="M34" s="32"/>
    </row>
    <row r="35" spans="1:13" x14ac:dyDescent="0.25">
      <c r="A35" s="7" t="s">
        <v>179</v>
      </c>
      <c r="B35" s="9">
        <f>'LULU IS'!B7</f>
        <v>2060.5230000000001</v>
      </c>
      <c r="C35" s="9">
        <f>'LULU IS'!C7</f>
        <v>1797.213</v>
      </c>
      <c r="D35" s="9">
        <f>'LULU IS'!D7</f>
        <v>1591.1880000000001</v>
      </c>
      <c r="E35" s="9">
        <f>'LULU IS'!E7</f>
        <v>1370.3579999999999</v>
      </c>
      <c r="F35" s="9">
        <f>'LULU IS'!F7</f>
        <v>1000.8390000000001</v>
      </c>
      <c r="G35" s="9">
        <f>'LULU IS'!G7</f>
        <v>711.70399999999995</v>
      </c>
      <c r="H35" s="9">
        <f>'LULU IS'!H7</f>
        <v>452.89800000000002</v>
      </c>
      <c r="I35" s="9">
        <f>'LULU IS'!I7</f>
        <v>353.488</v>
      </c>
      <c r="J35" s="9">
        <f>'LULU IS'!J7</f>
        <v>269.942362</v>
      </c>
      <c r="K35" s="23">
        <f>'LULU IS'!K7</f>
        <v>147.96419499999999</v>
      </c>
      <c r="L35" s="31" t="s">
        <v>196</v>
      </c>
      <c r="M35" s="39">
        <f>(B35/K35)^(1/9)-1</f>
        <v>0.3399580539770628</v>
      </c>
    </row>
    <row r="36" spans="1:13" x14ac:dyDescent="0.25">
      <c r="A36" s="10" t="s">
        <v>190</v>
      </c>
      <c r="B36" s="11">
        <f t="shared" ref="B36:I36" si="34">B35/C35-1</f>
        <v>0.1465101799285895</v>
      </c>
      <c r="C36" s="11">
        <f t="shared" si="34"/>
        <v>0.12947872910052105</v>
      </c>
      <c r="D36" s="11">
        <f t="shared" si="34"/>
        <v>0.16114767090059701</v>
      </c>
      <c r="E36" s="11">
        <f t="shared" si="34"/>
        <v>0.36920923345313272</v>
      </c>
      <c r="F36" s="11">
        <f t="shared" si="34"/>
        <v>0.40625737666220796</v>
      </c>
      <c r="G36" s="11">
        <f t="shared" si="34"/>
        <v>0.57144434287632073</v>
      </c>
      <c r="H36" s="11">
        <f t="shared" si="34"/>
        <v>0.28122595392205674</v>
      </c>
      <c r="I36" s="11">
        <f t="shared" si="34"/>
        <v>0.30949435791037505</v>
      </c>
      <c r="J36" s="11">
        <f>J35/K35-1</f>
        <v>0.82437624183337066</v>
      </c>
      <c r="K36" s="24"/>
      <c r="L36" s="31"/>
      <c r="M36" s="32"/>
    </row>
    <row r="37" spans="1:13" x14ac:dyDescent="0.25">
      <c r="A37" s="12" t="s">
        <v>193</v>
      </c>
      <c r="B37" s="15">
        <f>'LULU IS'!B11</f>
        <v>1063.357</v>
      </c>
      <c r="C37" s="15">
        <f>'LULU IS'!C11</f>
        <v>883.03300000000002</v>
      </c>
      <c r="D37" s="15">
        <f>'LULU IS'!D11</f>
        <v>751.11199999999997</v>
      </c>
      <c r="E37" s="15">
        <f>'LULU IS'!E11</f>
        <v>607.53200000000004</v>
      </c>
      <c r="F37" s="15">
        <f>'LULU IS'!F11</f>
        <v>431.488</v>
      </c>
      <c r="G37" s="15">
        <f>'LULU IS'!G11</f>
        <v>316.75700000000001</v>
      </c>
      <c r="H37" s="15">
        <f>'LULU IS'!H11</f>
        <v>229.81200000000001</v>
      </c>
      <c r="I37" s="15">
        <f>'LULU IS'!I11</f>
        <v>174.42099999999999</v>
      </c>
      <c r="J37" s="15">
        <f>'LULU IS'!J11</f>
        <v>125.014988</v>
      </c>
      <c r="K37" s="27">
        <f>'LULU IS'!K11</f>
        <v>72.249500999999995</v>
      </c>
      <c r="L37" s="31"/>
      <c r="M37" s="32"/>
    </row>
    <row r="38" spans="1:13" x14ac:dyDescent="0.25">
      <c r="A38" s="12" t="s">
        <v>197</v>
      </c>
      <c r="B38" s="15">
        <f>'LULU IS'!B34</f>
        <v>369.07600000000002</v>
      </c>
      <c r="C38" s="15">
        <f>'LULU IS'!C34</f>
        <v>376.03300000000002</v>
      </c>
      <c r="D38" s="15">
        <f>'LULU IS'!D34</f>
        <v>391.358</v>
      </c>
      <c r="E38" s="15">
        <f>'LULU IS'!E34</f>
        <v>376.43900000000002</v>
      </c>
      <c r="F38" s="15">
        <f>'LULU IS'!F34</f>
        <v>286.95800000000003</v>
      </c>
      <c r="G38" s="15">
        <f>'LULU IS'!G34</f>
        <v>180.39099999999999</v>
      </c>
      <c r="H38" s="15">
        <f>'LULU IS'!H34</f>
        <v>86.546000000000006</v>
      </c>
      <c r="I38" s="15">
        <f>'LULU IS'!I34</f>
        <v>56.564</v>
      </c>
      <c r="J38" s="15">
        <f>'LULU IS'!J34</f>
        <v>51.551206999999998</v>
      </c>
      <c r="K38" s="15">
        <f>'LULU IS'!K34</f>
        <v>16.223648000000001</v>
      </c>
      <c r="L38" s="31" t="s">
        <v>198</v>
      </c>
      <c r="M38" s="39">
        <f>(B38/K38)^(1/9)-1</f>
        <v>0.41505768193931525</v>
      </c>
    </row>
    <row r="39" spans="1:13" ht="15.75" thickBot="1" x14ac:dyDescent="0.3">
      <c r="A39" s="7" t="s">
        <v>189</v>
      </c>
      <c r="B39" s="9">
        <f>SUM('LULU BS'!B16:B18)</f>
        <v>290.791</v>
      </c>
      <c r="C39" s="9">
        <f>SUM('LULU BS'!C16:C18)</f>
        <v>214.113</v>
      </c>
      <c r="D39" s="9">
        <f>SUM('LULU BS'!D16:D18)</f>
        <v>196.292</v>
      </c>
      <c r="E39" s="9">
        <f>SUM('LULU BS'!E16:E18)</f>
        <v>163.59100000000001</v>
      </c>
      <c r="F39" s="9">
        <f>SUM('LULU BS'!F16:F18)</f>
        <v>107.99300000000001</v>
      </c>
      <c r="G39" s="9">
        <f>SUM('LULU BS'!G16:G18)</f>
        <v>61.050999999999995</v>
      </c>
      <c r="H39" s="9">
        <f>SUM('LULU BS'!H16:H18)</f>
        <v>46.641999999999996</v>
      </c>
      <c r="I39" s="9">
        <f>SUM('LULU BS'!I16:I18)</f>
        <v>53.385634000000003</v>
      </c>
      <c r="J39" s="9">
        <f>SUM('LULU BS'!J16:J18)</f>
        <v>38.427369999999996</v>
      </c>
      <c r="K39" s="23">
        <f>SUM('LULU BS'!K16:K18)</f>
        <v>27.589606999999997</v>
      </c>
      <c r="L39" s="31"/>
      <c r="M39" s="32"/>
    </row>
    <row r="40" spans="1:13" x14ac:dyDescent="0.25">
      <c r="A40" s="7" t="s">
        <v>180</v>
      </c>
      <c r="B40" s="9">
        <f>(B39+C39)/2</f>
        <v>252.452</v>
      </c>
      <c r="C40" s="9">
        <f t="shared" ref="C40:K40" si="35">(C39+D39)/2</f>
        <v>205.20249999999999</v>
      </c>
      <c r="D40" s="9">
        <f t="shared" si="35"/>
        <v>179.94150000000002</v>
      </c>
      <c r="E40" s="9">
        <f t="shared" si="35"/>
        <v>135.792</v>
      </c>
      <c r="F40" s="9">
        <f t="shared" si="35"/>
        <v>84.522000000000006</v>
      </c>
      <c r="G40" s="9">
        <f t="shared" si="35"/>
        <v>53.846499999999992</v>
      </c>
      <c r="H40" s="9">
        <f t="shared" si="35"/>
        <v>50.013817000000003</v>
      </c>
      <c r="I40" s="9">
        <f t="shared" si="35"/>
        <v>45.906502000000003</v>
      </c>
      <c r="J40" s="9">
        <f t="shared" si="35"/>
        <v>33.008488499999999</v>
      </c>
      <c r="K40" s="23">
        <f t="shared" si="35"/>
        <v>13.794803499999999</v>
      </c>
      <c r="L40" s="35" t="s">
        <v>194</v>
      </c>
      <c r="M40" s="36" t="s">
        <v>195</v>
      </c>
    </row>
    <row r="41" spans="1:13" ht="15.75" thickBot="1" x14ac:dyDescent="0.3">
      <c r="A41" s="17" t="s">
        <v>181</v>
      </c>
      <c r="B41" s="18">
        <f>B37/B40</f>
        <v>4.212115570484686</v>
      </c>
      <c r="C41" s="18">
        <f t="shared" ref="C41:K41" si="36">C37/C40</f>
        <v>4.3032272998623311</v>
      </c>
      <c r="D41" s="18">
        <f t="shared" si="36"/>
        <v>4.1742010597888752</v>
      </c>
      <c r="E41" s="18">
        <f t="shared" si="36"/>
        <v>4.4739896312006602</v>
      </c>
      <c r="F41" s="18">
        <f t="shared" si="36"/>
        <v>5.1050377416530601</v>
      </c>
      <c r="G41" s="18">
        <f t="shared" si="36"/>
        <v>5.8825921833359649</v>
      </c>
      <c r="H41" s="18">
        <f t="shared" si="36"/>
        <v>4.5949702259277672</v>
      </c>
      <c r="I41" s="18">
        <f t="shared" si="36"/>
        <v>3.7994835677089922</v>
      </c>
      <c r="J41" s="18">
        <f t="shared" si="36"/>
        <v>3.7873587577328784</v>
      </c>
      <c r="K41" s="30">
        <f t="shared" si="36"/>
        <v>5.2374432879743447</v>
      </c>
      <c r="L41" s="37">
        <f>AVERAGE(B41:K41)</f>
        <v>4.5570419325669551</v>
      </c>
      <c r="M41" s="38">
        <f>MEDIAN(B41:K41)</f>
        <v>4.3886084655314956</v>
      </c>
    </row>
  </sheetData>
  <mergeCells count="5">
    <mergeCell ref="B1:K1"/>
    <mergeCell ref="B9:K9"/>
    <mergeCell ref="B25:K25"/>
    <mergeCell ref="B33:K33"/>
    <mergeCell ref="B17:K17"/>
  </mergeCells>
  <pageMargins left="0.7" right="0.7" top="0.75" bottom="0.75" header="0.3" footer="0.3"/>
  <pageSetup orientation="portrait" r:id="rId1"/>
  <ignoredErrors>
    <ignoredError sqref="B39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"/>
  <sheetViews>
    <sheetView showGridLine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5" x14ac:dyDescent="0.25"/>
  <cols>
    <col min="1" max="1" width="44.7109375" customWidth="1"/>
  </cols>
  <sheetData>
    <row r="1" spans="1:13" ht="20.25" x14ac:dyDescent="0.3">
      <c r="A1" s="1" t="s">
        <v>188</v>
      </c>
    </row>
    <row r="2" spans="1:13" x14ac:dyDescent="0.25">
      <c r="A2" t="s">
        <v>1</v>
      </c>
    </row>
    <row r="4" spans="1:13" ht="16.5" x14ac:dyDescent="0.25">
      <c r="A4" s="2" t="s">
        <v>2</v>
      </c>
      <c r="B4" s="3">
        <v>42400</v>
      </c>
      <c r="C4" s="3">
        <v>42035</v>
      </c>
      <c r="D4" s="3">
        <v>41670</v>
      </c>
      <c r="E4" s="3">
        <v>41305</v>
      </c>
      <c r="F4" s="3">
        <v>40939</v>
      </c>
      <c r="G4" s="3">
        <v>40574</v>
      </c>
      <c r="H4" s="3">
        <v>40209</v>
      </c>
      <c r="I4" s="3">
        <v>39844</v>
      </c>
      <c r="J4" s="3">
        <v>39478</v>
      </c>
      <c r="K4" s="3">
        <v>39113</v>
      </c>
      <c r="L4" s="3">
        <v>38748</v>
      </c>
      <c r="M4" s="3">
        <v>38017</v>
      </c>
    </row>
    <row r="6" spans="1:13" ht="16.5" x14ac:dyDescent="0.25">
      <c r="A6" s="2" t="s">
        <v>3</v>
      </c>
    </row>
    <row r="7" spans="1:13" ht="15.75" x14ac:dyDescent="0.25">
      <c r="A7" s="4" t="s">
        <v>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5.75" x14ac:dyDescent="0.25">
      <c r="A8" s="5" t="s">
        <v>5</v>
      </c>
      <c r="B8" s="5">
        <v>501.48200000000003</v>
      </c>
      <c r="C8" s="5">
        <v>664.47900000000004</v>
      </c>
      <c r="D8" s="5">
        <v>698.649</v>
      </c>
      <c r="E8" s="5">
        <v>590.17899999999997</v>
      </c>
      <c r="F8" s="5">
        <v>409.43700000000001</v>
      </c>
      <c r="G8" s="5">
        <v>316.286</v>
      </c>
      <c r="H8" s="5">
        <v>159.57300000000001</v>
      </c>
      <c r="I8" s="5">
        <v>56.796981000000002</v>
      </c>
      <c r="J8" s="5">
        <v>52.544970999999997</v>
      </c>
      <c r="K8" s="5">
        <v>16.028534000000001</v>
      </c>
      <c r="L8" s="5">
        <v>3.8770169999999999</v>
      </c>
      <c r="M8" s="5">
        <v>0.433</v>
      </c>
    </row>
    <row r="9" spans="1:13" ht="15.75" x14ac:dyDescent="0.25">
      <c r="A9" s="4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15.75" x14ac:dyDescent="0.25">
      <c r="A10" s="5" t="s">
        <v>7</v>
      </c>
      <c r="B10" s="5">
        <v>501.48200000000003</v>
      </c>
      <c r="C10" s="5">
        <v>664.47900000000004</v>
      </c>
      <c r="D10" s="5">
        <v>698.649</v>
      </c>
      <c r="E10" s="5">
        <v>590.17899999999997</v>
      </c>
      <c r="F10" s="5">
        <v>409.43700000000001</v>
      </c>
      <c r="G10" s="5">
        <v>316.286</v>
      </c>
      <c r="H10" s="5">
        <v>159.57300000000001</v>
      </c>
      <c r="I10" s="5">
        <v>56.796981000000002</v>
      </c>
      <c r="J10" s="5">
        <v>52.544970999999997</v>
      </c>
      <c r="K10" s="5">
        <v>16.028534000000001</v>
      </c>
      <c r="L10" s="5">
        <v>3.8770169999999999</v>
      </c>
      <c r="M10" s="5">
        <v>0.433</v>
      </c>
    </row>
    <row r="11" spans="1:13" ht="15.75" x14ac:dyDescent="0.25">
      <c r="A11" s="4" t="s">
        <v>8</v>
      </c>
      <c r="B11" s="4">
        <v>13.108000000000001</v>
      </c>
      <c r="C11" s="4">
        <v>13.746</v>
      </c>
      <c r="D11" s="4">
        <v>11.903</v>
      </c>
      <c r="E11" s="4">
        <v>6.351</v>
      </c>
      <c r="F11" s="4">
        <v>5.202</v>
      </c>
      <c r="G11" s="4">
        <v>9.1159999999999997</v>
      </c>
      <c r="H11" s="4">
        <v>8.2379999999999995</v>
      </c>
      <c r="I11" s="4">
        <v>4.0290319999999999</v>
      </c>
      <c r="J11" s="4">
        <v>4.3024300000000002</v>
      </c>
      <c r="K11" s="4">
        <v>2.2906650000000002</v>
      </c>
      <c r="L11" s="4">
        <v>1.300281</v>
      </c>
      <c r="M11" s="4"/>
    </row>
    <row r="12" spans="1:13" ht="15.75" x14ac:dyDescent="0.25">
      <c r="A12" s="5" t="s">
        <v>9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ht="15.75" x14ac:dyDescent="0.25">
      <c r="A13" s="4" t="s">
        <v>10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ht="15.75" x14ac:dyDescent="0.25">
      <c r="A14" s="5" t="s">
        <v>11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/>
    </row>
    <row r="15" spans="1:13" ht="15.75" x14ac:dyDescent="0.25">
      <c r="A15" s="4" t="s">
        <v>12</v>
      </c>
      <c r="B15" s="4">
        <v>13.108000000000001</v>
      </c>
      <c r="C15" s="4">
        <v>13.746</v>
      </c>
      <c r="D15" s="4">
        <v>11.903</v>
      </c>
      <c r="E15" s="4">
        <v>6.351</v>
      </c>
      <c r="F15" s="4">
        <v>5.202</v>
      </c>
      <c r="G15" s="4">
        <v>9.1159999999999997</v>
      </c>
      <c r="H15" s="4">
        <v>8.2379999999999995</v>
      </c>
      <c r="I15" s="4">
        <v>4.0290319999999999</v>
      </c>
      <c r="J15" s="4">
        <v>4.3024300000000002</v>
      </c>
      <c r="K15" s="4">
        <v>2.2906650000000002</v>
      </c>
      <c r="L15" s="4">
        <v>1.300281</v>
      </c>
      <c r="M15" s="4"/>
    </row>
    <row r="16" spans="1:13" ht="15.75" x14ac:dyDescent="0.25">
      <c r="A16" s="5" t="s">
        <v>13</v>
      </c>
      <c r="B16" s="5"/>
      <c r="C16" s="5"/>
      <c r="D16" s="5"/>
      <c r="E16" s="5">
        <v>0.58299999999999996</v>
      </c>
      <c r="F16" s="5">
        <v>2.5310000000000001</v>
      </c>
      <c r="G16" s="5">
        <v>1.913</v>
      </c>
      <c r="H16" s="5">
        <v>1.4610000000000001</v>
      </c>
      <c r="I16" s="5">
        <v>0.55810000000000004</v>
      </c>
      <c r="J16" s="5">
        <v>0.54164999999999996</v>
      </c>
      <c r="K16" s="5">
        <v>4.6446199999999997</v>
      </c>
      <c r="L16" s="5">
        <v>6.377275</v>
      </c>
      <c r="M16" s="5"/>
    </row>
    <row r="17" spans="1:13" ht="15.75" x14ac:dyDescent="0.25">
      <c r="A17" s="4" t="s">
        <v>14</v>
      </c>
      <c r="B17" s="4"/>
      <c r="C17" s="4"/>
      <c r="D17" s="4"/>
      <c r="E17" s="4"/>
      <c r="F17" s="4"/>
      <c r="G17" s="4"/>
      <c r="H17" s="4"/>
      <c r="I17" s="4"/>
      <c r="J17" s="4"/>
      <c r="K17" s="4">
        <v>1.634196</v>
      </c>
      <c r="L17" s="4">
        <v>1.8685689999999999</v>
      </c>
      <c r="M17" s="4"/>
    </row>
    <row r="18" spans="1:13" ht="15.75" x14ac:dyDescent="0.25">
      <c r="A18" s="5" t="s">
        <v>15</v>
      </c>
      <c r="B18" s="5">
        <v>290.791</v>
      </c>
      <c r="C18" s="5">
        <v>214.113</v>
      </c>
      <c r="D18" s="5">
        <v>196.292</v>
      </c>
      <c r="E18" s="5">
        <v>163.00800000000001</v>
      </c>
      <c r="F18" s="5">
        <v>105.462</v>
      </c>
      <c r="G18" s="5">
        <v>59.137999999999998</v>
      </c>
      <c r="H18" s="5">
        <v>45.180999999999997</v>
      </c>
      <c r="I18" s="5">
        <v>52.827534</v>
      </c>
      <c r="J18" s="5">
        <v>37.885719999999999</v>
      </c>
      <c r="K18" s="5">
        <v>21.310790999999998</v>
      </c>
      <c r="L18" s="5">
        <v>13.076665999999999</v>
      </c>
      <c r="M18" s="5"/>
    </row>
    <row r="19" spans="1:13" ht="15.75" x14ac:dyDescent="0.25">
      <c r="A19" s="4" t="s">
        <v>16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ht="15.75" x14ac:dyDescent="0.25">
      <c r="A20" s="5" t="s">
        <v>17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/>
    </row>
    <row r="21" spans="1:13" ht="15.75" x14ac:dyDescent="0.25">
      <c r="A21" s="4" t="s">
        <v>18</v>
      </c>
      <c r="B21" s="4">
        <v>284.00900000000001</v>
      </c>
      <c r="C21" s="4">
        <v>208.11600000000001</v>
      </c>
      <c r="D21" s="4">
        <v>188.79</v>
      </c>
      <c r="E21" s="4">
        <v>155.22200000000001</v>
      </c>
      <c r="F21" s="4">
        <v>104.09699999999999</v>
      </c>
      <c r="G21" s="4">
        <v>57.469000000000001</v>
      </c>
      <c r="H21" s="4">
        <v>44.07</v>
      </c>
      <c r="I21" s="4">
        <v>52.050891</v>
      </c>
      <c r="J21" s="4">
        <v>37.931989999999999</v>
      </c>
      <c r="K21" s="4">
        <v>26.628112999999999</v>
      </c>
      <c r="L21" s="4">
        <v>21.077881000000001</v>
      </c>
      <c r="M21" s="4"/>
    </row>
    <row r="22" spans="1:13" ht="15.75" x14ac:dyDescent="0.25">
      <c r="A22" s="5" t="s">
        <v>19</v>
      </c>
      <c r="B22" s="5">
        <v>118.44</v>
      </c>
      <c r="C22" s="5">
        <v>64.671000000000006</v>
      </c>
      <c r="D22" s="5">
        <v>46.197000000000003</v>
      </c>
      <c r="E22" s="5">
        <v>35.301000000000002</v>
      </c>
      <c r="F22" s="5">
        <v>8.3569999999999993</v>
      </c>
      <c r="G22" s="5">
        <v>6.4080000000000004</v>
      </c>
      <c r="H22" s="5">
        <v>4.5289999999999999</v>
      </c>
      <c r="I22" s="5">
        <v>4.1110239999999996</v>
      </c>
      <c r="J22" s="5">
        <v>2.5186920000000002</v>
      </c>
      <c r="K22" s="5">
        <v>0.83023100000000005</v>
      </c>
      <c r="L22" s="5">
        <v>0.68842199999999998</v>
      </c>
      <c r="M22" s="5"/>
    </row>
    <row r="23" spans="1:13" ht="15.75" x14ac:dyDescent="0.25">
      <c r="A23" s="4" t="s">
        <v>20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ht="15.75" x14ac:dyDescent="0.25">
      <c r="A24" s="5" t="s">
        <v>21</v>
      </c>
      <c r="B24" s="5"/>
      <c r="C24" s="5"/>
      <c r="D24" s="5"/>
      <c r="E24" s="5"/>
      <c r="F24" s="5"/>
      <c r="G24" s="5"/>
      <c r="H24" s="5"/>
      <c r="I24" s="5"/>
      <c r="J24" s="5"/>
      <c r="K24" s="5">
        <v>2.5228980000000001</v>
      </c>
      <c r="L24" s="5"/>
      <c r="M24" s="5"/>
    </row>
    <row r="25" spans="1:13" ht="15.75" x14ac:dyDescent="0.25">
      <c r="A25" s="4" t="s">
        <v>22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3.0384980000000001</v>
      </c>
      <c r="K25" s="4">
        <v>0.192302</v>
      </c>
      <c r="L25" s="4">
        <v>0.27372299999999999</v>
      </c>
      <c r="M25" s="4"/>
    </row>
    <row r="26" spans="1:13" ht="15.75" x14ac:dyDescent="0.25">
      <c r="A26" s="5" t="s">
        <v>23</v>
      </c>
      <c r="B26" s="5">
        <v>917.03899999999999</v>
      </c>
      <c r="C26" s="5">
        <v>951.01199999999994</v>
      </c>
      <c r="D26" s="5">
        <v>945.53899999999999</v>
      </c>
      <c r="E26" s="5">
        <v>787.053</v>
      </c>
      <c r="F26" s="5">
        <v>527.09299999999996</v>
      </c>
      <c r="G26" s="5">
        <v>389.279</v>
      </c>
      <c r="H26" s="5">
        <v>216.41</v>
      </c>
      <c r="I26" s="5">
        <v>116.987928</v>
      </c>
      <c r="J26" s="5">
        <v>100.336581</v>
      </c>
      <c r="K26" s="5">
        <v>48.492742999999997</v>
      </c>
      <c r="L26" s="5">
        <v>27.217324000000001</v>
      </c>
      <c r="M26" s="5">
        <v>0.433</v>
      </c>
    </row>
    <row r="27" spans="1:13" ht="15.75" x14ac:dyDescent="0.25">
      <c r="A27" s="4" t="s">
        <v>24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ht="15.75" x14ac:dyDescent="0.25">
      <c r="A28" s="5" t="s">
        <v>25</v>
      </c>
      <c r="B28" s="5">
        <v>55.488</v>
      </c>
      <c r="C28" s="5">
        <v>60.548000000000002</v>
      </c>
      <c r="D28" s="5">
        <v>67.903000000000006</v>
      </c>
      <c r="E28" s="5">
        <v>72.679000000000002</v>
      </c>
      <c r="F28" s="5">
        <v>60.014000000000003</v>
      </c>
      <c r="G28" s="5"/>
      <c r="H28" s="5"/>
      <c r="I28" s="5"/>
      <c r="J28" s="5"/>
      <c r="K28" s="5"/>
      <c r="L28" s="5"/>
      <c r="M28" s="5"/>
    </row>
    <row r="29" spans="1:13" ht="15.75" x14ac:dyDescent="0.25">
      <c r="A29" s="4" t="s">
        <v>26</v>
      </c>
      <c r="B29" s="4">
        <v>30.885000000000002</v>
      </c>
      <c r="C29" s="4">
        <v>29.099</v>
      </c>
      <c r="D29" s="4">
        <v>20.407</v>
      </c>
      <c r="E29" s="4">
        <v>10.968999999999999</v>
      </c>
      <c r="F29" s="4">
        <v>5.0179999999999998</v>
      </c>
      <c r="G29" s="4"/>
      <c r="H29" s="4"/>
      <c r="I29" s="4">
        <v>52.100706000000002</v>
      </c>
      <c r="J29" s="4">
        <v>32.922396999999997</v>
      </c>
      <c r="K29" s="4">
        <v>16.393457000000001</v>
      </c>
      <c r="L29" s="4">
        <v>8.8575680000000006</v>
      </c>
      <c r="M29" s="4"/>
    </row>
    <row r="30" spans="1:13" ht="15.75" x14ac:dyDescent="0.25">
      <c r="A30" s="5" t="s">
        <v>27</v>
      </c>
      <c r="B30" s="5">
        <v>241.429</v>
      </c>
      <c r="C30" s="5">
        <v>187.53899999999999</v>
      </c>
      <c r="D30" s="5">
        <v>145.542</v>
      </c>
      <c r="E30" s="5">
        <v>113.492</v>
      </c>
      <c r="F30" s="5">
        <v>75.453999999999994</v>
      </c>
      <c r="G30" s="5">
        <v>53.558999999999997</v>
      </c>
      <c r="H30" s="5">
        <v>43.398000000000003</v>
      </c>
      <c r="I30" s="5">
        <v>36.270693999999999</v>
      </c>
      <c r="J30" s="5">
        <v>26.488800999999999</v>
      </c>
      <c r="K30" s="5">
        <v>7.4025670000000003</v>
      </c>
      <c r="L30" s="5">
        <v>4.1131469999999997</v>
      </c>
      <c r="M30" s="5"/>
    </row>
    <row r="31" spans="1:13" ht="15.75" x14ac:dyDescent="0.25">
      <c r="A31" s="4" t="s">
        <v>28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1.591572</v>
      </c>
      <c r="L31" s="4">
        <v>0.86761999999999995</v>
      </c>
      <c r="M31" s="4"/>
    </row>
    <row r="32" spans="1:13" ht="15.75" x14ac:dyDescent="0.25">
      <c r="A32" s="5" t="s">
        <v>29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ht="15.75" x14ac:dyDescent="0.25">
      <c r="A33" s="4" t="s">
        <v>30</v>
      </c>
      <c r="B33" s="4">
        <v>225.60400000000001</v>
      </c>
      <c r="C33" s="4">
        <v>176.67699999999999</v>
      </c>
      <c r="D33" s="4">
        <v>140.74799999999999</v>
      </c>
      <c r="E33" s="4">
        <v>109.233</v>
      </c>
      <c r="F33" s="4">
        <v>113.931</v>
      </c>
      <c r="G33" s="4">
        <v>84.772999999999996</v>
      </c>
      <c r="H33" s="4">
        <v>63.999000000000002</v>
      </c>
      <c r="I33" s="4"/>
      <c r="J33" s="4"/>
      <c r="K33" s="4"/>
      <c r="L33" s="4"/>
      <c r="M33" s="4"/>
    </row>
    <row r="34" spans="1:13" ht="15.75" x14ac:dyDescent="0.25">
      <c r="A34" s="5" t="s">
        <v>31</v>
      </c>
      <c r="B34" s="5">
        <v>553.40599999999995</v>
      </c>
      <c r="C34" s="5">
        <v>453.863</v>
      </c>
      <c r="D34" s="5">
        <v>374.6</v>
      </c>
      <c r="E34" s="5">
        <v>306.37299999999999</v>
      </c>
      <c r="F34" s="5">
        <v>254.417</v>
      </c>
      <c r="G34" s="5">
        <v>138.33199999999999</v>
      </c>
      <c r="H34" s="5">
        <v>107.39700000000001</v>
      </c>
      <c r="I34" s="5">
        <v>88.371399999999994</v>
      </c>
      <c r="J34" s="5">
        <v>59.411197999999999</v>
      </c>
      <c r="K34" s="5">
        <v>25.387595999999998</v>
      </c>
      <c r="L34" s="5">
        <v>13.838335000000001</v>
      </c>
      <c r="M34" s="5"/>
    </row>
    <row r="35" spans="1:13" ht="15.75" x14ac:dyDescent="0.25">
      <c r="A35" s="4" t="s">
        <v>32</v>
      </c>
      <c r="B35" s="4">
        <v>-203.80099999999999</v>
      </c>
      <c r="C35" s="4">
        <v>-157.85499999999999</v>
      </c>
      <c r="D35" s="4">
        <v>-118.997</v>
      </c>
      <c r="E35" s="4">
        <v>-91.733999999999995</v>
      </c>
      <c r="F35" s="4">
        <v>-91.475999999999999</v>
      </c>
      <c r="G35" s="4">
        <v>-67.378</v>
      </c>
      <c r="H35" s="4">
        <v>-45.805999999999997</v>
      </c>
      <c r="I35" s="4">
        <v>-26.709586999999999</v>
      </c>
      <c r="J35" s="4">
        <v>-15.806228000000001</v>
      </c>
      <c r="K35" s="4">
        <v>-7.211652</v>
      </c>
      <c r="L35" s="4">
        <v>-3.41154</v>
      </c>
      <c r="M35" s="4"/>
    </row>
    <row r="36" spans="1:13" ht="15.75" x14ac:dyDescent="0.25">
      <c r="A36" s="5" t="s">
        <v>33</v>
      </c>
      <c r="B36" s="5">
        <v>349.60500000000002</v>
      </c>
      <c r="C36" s="5">
        <v>296.00799999999998</v>
      </c>
      <c r="D36" s="5">
        <v>255.60300000000001</v>
      </c>
      <c r="E36" s="5">
        <v>214.63900000000001</v>
      </c>
      <c r="F36" s="5">
        <v>162.941</v>
      </c>
      <c r="G36" s="5">
        <v>70.953999999999994</v>
      </c>
      <c r="H36" s="5">
        <v>61.591000000000001</v>
      </c>
      <c r="I36" s="5">
        <v>61.661813000000002</v>
      </c>
      <c r="J36" s="5">
        <v>43.604970000000002</v>
      </c>
      <c r="K36" s="5">
        <v>18.175944000000001</v>
      </c>
      <c r="L36" s="5">
        <v>10.426795</v>
      </c>
      <c r="M36" s="5"/>
    </row>
    <row r="37" spans="1:13" ht="15.75" x14ac:dyDescent="0.25">
      <c r="A37" s="4" t="s">
        <v>34</v>
      </c>
      <c r="B37" s="4">
        <v>23.83</v>
      </c>
      <c r="C37" s="4">
        <v>24.413</v>
      </c>
      <c r="D37" s="4">
        <v>25.279</v>
      </c>
      <c r="E37" s="4">
        <v>26.06</v>
      </c>
      <c r="F37" s="4">
        <v>23.609000000000002</v>
      </c>
      <c r="G37" s="4">
        <v>20.274000000000001</v>
      </c>
      <c r="H37" s="4">
        <v>0.89900000000000002</v>
      </c>
      <c r="I37" s="4">
        <v>0.77412800000000004</v>
      </c>
      <c r="J37" s="4">
        <v>0.96261799999999997</v>
      </c>
      <c r="K37" s="4">
        <v>0.81167800000000001</v>
      </c>
      <c r="L37" s="4">
        <v>0.84032499999999999</v>
      </c>
      <c r="M37" s="4"/>
    </row>
    <row r="38" spans="1:13" ht="15.75" x14ac:dyDescent="0.25">
      <c r="A38" s="5" t="s">
        <v>35</v>
      </c>
      <c r="B38" s="5">
        <v>0.94699999999999995</v>
      </c>
      <c r="C38" s="5">
        <v>1.75</v>
      </c>
      <c r="D38" s="5">
        <v>2.9220000000000002</v>
      </c>
      <c r="E38" s="5">
        <v>4.141</v>
      </c>
      <c r="F38" s="5">
        <v>8.2629999999999999</v>
      </c>
      <c r="G38" s="5">
        <v>6.8380000000000001</v>
      </c>
      <c r="H38" s="5">
        <v>7.1509999999999998</v>
      </c>
      <c r="I38" s="5">
        <v>7.3862059999999996</v>
      </c>
      <c r="J38" s="5">
        <v>7.1559699999999999</v>
      </c>
      <c r="K38" s="5">
        <v>2.1400109999999999</v>
      </c>
      <c r="L38" s="5">
        <v>2.4417390000000001</v>
      </c>
      <c r="M38" s="5"/>
    </row>
    <row r="39" spans="1:13" ht="15.75" x14ac:dyDescent="0.25">
      <c r="A39" s="4" t="s">
        <v>36</v>
      </c>
      <c r="B39" s="4">
        <v>24.777000000000001</v>
      </c>
      <c r="C39" s="4">
        <v>26.163</v>
      </c>
      <c r="D39" s="4">
        <v>28.201000000000001</v>
      </c>
      <c r="E39" s="4">
        <v>30.201000000000001</v>
      </c>
      <c r="F39" s="4">
        <v>31.872</v>
      </c>
      <c r="G39" s="4">
        <v>27.111999999999998</v>
      </c>
      <c r="H39" s="4">
        <v>8.0500000000000007</v>
      </c>
      <c r="I39" s="4">
        <v>8.1603340000000006</v>
      </c>
      <c r="J39" s="4">
        <v>8.1185880000000008</v>
      </c>
      <c r="K39" s="4">
        <v>2.951689</v>
      </c>
      <c r="L39" s="4">
        <v>3.2820640000000001</v>
      </c>
      <c r="M39" s="4"/>
    </row>
    <row r="40" spans="1:13" ht="15.75" x14ac:dyDescent="0.25">
      <c r="A40" s="5" t="s">
        <v>37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ht="15.75" x14ac:dyDescent="0.25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 ht="15.75" x14ac:dyDescent="0.25">
      <c r="A42" s="5" t="s">
        <v>39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ht="15.75" x14ac:dyDescent="0.25">
      <c r="A43" s="4" t="s">
        <v>40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 ht="15.75" x14ac:dyDescent="0.25">
      <c r="A44" s="5" t="s">
        <v>41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ht="15.75" x14ac:dyDescent="0.25">
      <c r="A45" s="4" t="s">
        <v>42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 ht="15.75" x14ac:dyDescent="0.25">
      <c r="A46" s="5" t="s">
        <v>43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ht="15.75" x14ac:dyDescent="0.25">
      <c r="A47" s="4" t="s">
        <v>44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 ht="15.75" x14ac:dyDescent="0.25">
      <c r="A48" s="5" t="s">
        <v>45</v>
      </c>
      <c r="B48" s="5">
        <v>11.802</v>
      </c>
      <c r="C48" s="5">
        <v>16.018000000000001</v>
      </c>
      <c r="D48" s="5">
        <v>18.3</v>
      </c>
      <c r="E48" s="5">
        <v>15.032999999999999</v>
      </c>
      <c r="F48" s="5">
        <v>8.5869999999999997</v>
      </c>
      <c r="G48" s="5">
        <v>7.8940000000000001</v>
      </c>
      <c r="H48" s="5">
        <v>15.102</v>
      </c>
      <c r="I48" s="5">
        <v>19.373559</v>
      </c>
      <c r="J48" s="5">
        <v>1.124595</v>
      </c>
      <c r="K48" s="5">
        <v>0.58839699999999995</v>
      </c>
      <c r="L48" s="5">
        <v>0.18677199999999999</v>
      </c>
      <c r="M48" s="5"/>
    </row>
    <row r="49" spans="1:13" ht="15.75" x14ac:dyDescent="0.25">
      <c r="A49" s="4" t="s">
        <v>46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 ht="15.75" x14ac:dyDescent="0.25">
      <c r="A50" s="5" t="s">
        <v>47</v>
      </c>
      <c r="B50" s="5"/>
      <c r="C50" s="5"/>
      <c r="D50" s="5"/>
      <c r="E50" s="5"/>
      <c r="F50" s="5"/>
      <c r="G50" s="5">
        <v>1.3009999999999999</v>
      </c>
      <c r="H50" s="5">
        <v>1.4870000000000001</v>
      </c>
      <c r="I50" s="5"/>
      <c r="J50" s="5"/>
      <c r="K50" s="5"/>
      <c r="L50" s="5"/>
      <c r="M50" s="5"/>
    </row>
    <row r="51" spans="1:13" ht="15.75" x14ac:dyDescent="0.25">
      <c r="A51" s="4" t="s">
        <v>48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 ht="15.75" x14ac:dyDescent="0.25">
      <c r="A52" s="5" t="s">
        <v>49</v>
      </c>
      <c r="B52" s="5">
        <v>10.853999999999999</v>
      </c>
      <c r="C52" s="5">
        <v>7.0119999999999996</v>
      </c>
      <c r="D52" s="5">
        <v>4.7450000000000001</v>
      </c>
      <c r="E52" s="5">
        <v>4.1520000000000001</v>
      </c>
      <c r="F52" s="5">
        <v>4.141</v>
      </c>
      <c r="G52" s="5">
        <v>2.762</v>
      </c>
      <c r="H52" s="5">
        <v>3.673</v>
      </c>
      <c r="I52" s="5">
        <v>5.4527349999999997</v>
      </c>
      <c r="J52" s="5">
        <v>1.9075029999999999</v>
      </c>
      <c r="K52" s="5">
        <v>2.084336</v>
      </c>
      <c r="L52" s="5">
        <v>0.80101199999999995</v>
      </c>
      <c r="M52" s="5"/>
    </row>
    <row r="53" spans="1:13" ht="15.75" x14ac:dyDescent="0.25">
      <c r="A53" s="4" t="s">
        <v>50</v>
      </c>
      <c r="B53" s="4">
        <v>397.03800000000001</v>
      </c>
      <c r="C53" s="4">
        <v>345.20100000000002</v>
      </c>
      <c r="D53" s="4">
        <v>306.84899999999999</v>
      </c>
      <c r="E53" s="4">
        <v>264.02499999999998</v>
      </c>
      <c r="F53" s="4">
        <v>207.541</v>
      </c>
      <c r="G53" s="4">
        <v>110.023</v>
      </c>
      <c r="H53" s="4">
        <v>90.847999999999999</v>
      </c>
      <c r="I53" s="4">
        <v>94.648441000000005</v>
      </c>
      <c r="J53" s="4">
        <v>54.755656000000002</v>
      </c>
      <c r="K53" s="4">
        <v>23.800366</v>
      </c>
      <c r="L53" s="4">
        <v>14.696643</v>
      </c>
      <c r="M53" s="4"/>
    </row>
    <row r="54" spans="1:13" ht="15.75" x14ac:dyDescent="0.25">
      <c r="A54" s="5" t="s">
        <v>51</v>
      </c>
      <c r="B54" s="5">
        <v>1314.077</v>
      </c>
      <c r="C54" s="5">
        <v>1296.213</v>
      </c>
      <c r="D54" s="5">
        <v>1252.3879999999999</v>
      </c>
      <c r="E54" s="5">
        <v>1051.078</v>
      </c>
      <c r="F54" s="5">
        <v>734.63400000000001</v>
      </c>
      <c r="G54" s="5">
        <v>499.30200000000002</v>
      </c>
      <c r="H54" s="5">
        <v>307.25799999999998</v>
      </c>
      <c r="I54" s="5">
        <v>211.636369</v>
      </c>
      <c r="J54" s="5">
        <v>155.09223700000001</v>
      </c>
      <c r="K54" s="5">
        <v>72.293109000000001</v>
      </c>
      <c r="L54" s="5">
        <v>41.913967</v>
      </c>
      <c r="M54" s="5">
        <v>2.323</v>
      </c>
    </row>
    <row r="56" spans="1:13" ht="16.5" x14ac:dyDescent="0.25">
      <c r="A56" s="2" t="s">
        <v>52</v>
      </c>
    </row>
    <row r="57" spans="1:13" ht="15.75" x14ac:dyDescent="0.25">
      <c r="A57" s="4" t="s">
        <v>53</v>
      </c>
      <c r="B57" s="4">
        <v>10.381</v>
      </c>
      <c r="C57" s="4">
        <v>9.3390000000000004</v>
      </c>
      <c r="D57" s="4">
        <v>12.647</v>
      </c>
      <c r="E57" s="4">
        <v>1.0449999999999999</v>
      </c>
      <c r="F57" s="4">
        <v>14.536</v>
      </c>
      <c r="G57" s="4">
        <v>6.6589999999999998</v>
      </c>
      <c r="H57" s="4">
        <v>11.028</v>
      </c>
      <c r="I57" s="4">
        <v>5.2694229999999997</v>
      </c>
      <c r="J57" s="4">
        <v>5.3971020000000003</v>
      </c>
      <c r="K57" s="4">
        <v>4.9350370000000003</v>
      </c>
      <c r="L57" s="4">
        <v>5.8770480000000003</v>
      </c>
      <c r="M57" s="4"/>
    </row>
    <row r="58" spans="1:13" ht="15.75" x14ac:dyDescent="0.25">
      <c r="A58" s="5" t="s">
        <v>54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ht="15.75" x14ac:dyDescent="0.25">
      <c r="A59" s="4" t="s">
        <v>55</v>
      </c>
      <c r="B59" s="4">
        <v>48.241999999999997</v>
      </c>
      <c r="C59" s="4">
        <v>28.652000000000001</v>
      </c>
      <c r="D59" s="4">
        <v>9.11</v>
      </c>
      <c r="E59" s="4">
        <v>48.137999999999998</v>
      </c>
      <c r="F59" s="4">
        <v>8.7200000000000006</v>
      </c>
      <c r="G59" s="4">
        <v>18.399000000000001</v>
      </c>
      <c r="H59" s="4">
        <v>7.742</v>
      </c>
      <c r="I59" s="4"/>
      <c r="J59" s="4"/>
      <c r="K59" s="4"/>
      <c r="L59" s="4"/>
      <c r="M59" s="4"/>
    </row>
    <row r="60" spans="1:13" ht="15.75" x14ac:dyDescent="0.25">
      <c r="A60" s="5" t="s">
        <v>56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/>
    </row>
    <row r="61" spans="1:13" ht="15.75" x14ac:dyDescent="0.25">
      <c r="A61" s="4" t="s">
        <v>57</v>
      </c>
      <c r="B61" s="4">
        <v>58.622999999999998</v>
      </c>
      <c r="C61" s="4">
        <v>37.991</v>
      </c>
      <c r="D61" s="4">
        <v>21.757000000000001</v>
      </c>
      <c r="E61" s="4">
        <v>49.183</v>
      </c>
      <c r="F61" s="4">
        <v>23.256</v>
      </c>
      <c r="G61" s="4">
        <v>25.058</v>
      </c>
      <c r="H61" s="4">
        <v>18.77</v>
      </c>
      <c r="I61" s="4">
        <v>5.2694229999999997</v>
      </c>
      <c r="J61" s="4">
        <v>5.3971020000000003</v>
      </c>
      <c r="K61" s="4">
        <v>4.9350370000000003</v>
      </c>
      <c r="L61" s="4">
        <v>5.8770480000000003</v>
      </c>
      <c r="M61" s="4"/>
    </row>
    <row r="62" spans="1:13" ht="15.75" x14ac:dyDescent="0.25">
      <c r="A62" s="5" t="s">
        <v>58</v>
      </c>
      <c r="B62" s="5">
        <v>109.145</v>
      </c>
      <c r="C62" s="5">
        <v>75.638000000000005</v>
      </c>
      <c r="D62" s="5">
        <v>56.113999999999997</v>
      </c>
      <c r="E62" s="5">
        <v>49.061</v>
      </c>
      <c r="F62" s="5">
        <v>57.41</v>
      </c>
      <c r="G62" s="5">
        <v>42.137999999999998</v>
      </c>
      <c r="H62" s="5">
        <v>27.832999999999998</v>
      </c>
      <c r="I62" s="5">
        <v>27.964841</v>
      </c>
      <c r="J62" s="5">
        <v>15.233518</v>
      </c>
      <c r="K62" s="5">
        <v>17.171047000000002</v>
      </c>
      <c r="L62" s="5">
        <v>2.987708</v>
      </c>
      <c r="M62" s="5"/>
    </row>
    <row r="63" spans="1:13" ht="15.75" x14ac:dyDescent="0.25">
      <c r="A63" s="4" t="s">
        <v>59</v>
      </c>
      <c r="B63" s="4">
        <v>167.768</v>
      </c>
      <c r="C63" s="4">
        <v>113.629</v>
      </c>
      <c r="D63" s="4">
        <v>77.870999999999995</v>
      </c>
      <c r="E63" s="4">
        <v>98.244</v>
      </c>
      <c r="F63" s="4">
        <v>80.665999999999997</v>
      </c>
      <c r="G63" s="4">
        <v>67.195999999999998</v>
      </c>
      <c r="H63" s="4">
        <v>46.603000000000002</v>
      </c>
      <c r="I63" s="4">
        <v>33.234264000000003</v>
      </c>
      <c r="J63" s="4">
        <v>20.63062</v>
      </c>
      <c r="K63" s="4">
        <v>22.106083999999999</v>
      </c>
      <c r="L63" s="4">
        <v>8.8647559999999999</v>
      </c>
      <c r="M63" s="4"/>
    </row>
    <row r="64" spans="1:13" ht="15.75" x14ac:dyDescent="0.25">
      <c r="A64" s="5" t="s">
        <v>60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 ht="15.75" x14ac:dyDescent="0.25">
      <c r="A65" s="4" t="s">
        <v>61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1:13" ht="15.75" x14ac:dyDescent="0.25">
      <c r="A66" s="5" t="s">
        <v>62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13" ht="15.75" x14ac:dyDescent="0.25">
      <c r="A67" s="4" t="s">
        <v>63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1:13" ht="15.75" x14ac:dyDescent="0.25">
      <c r="A68" s="5" t="s">
        <v>64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</row>
    <row r="69" spans="1:13" ht="15.75" x14ac:dyDescent="0.25">
      <c r="A69" s="4" t="s">
        <v>65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1:13" ht="15.75" x14ac:dyDescent="0.25">
      <c r="A70" s="5" t="s">
        <v>66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13" ht="15.75" x14ac:dyDescent="0.25">
      <c r="A71" s="4" t="s">
        <v>67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1:13" ht="15.75" x14ac:dyDescent="0.25">
      <c r="A72" s="5" t="s">
        <v>68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</row>
    <row r="73" spans="1:13" ht="15.75" x14ac:dyDescent="0.25">
      <c r="A73" s="4" t="s">
        <v>69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spans="1:13" ht="15.75" x14ac:dyDescent="0.25">
      <c r="A74" s="5" t="s">
        <v>70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3" ht="15.75" x14ac:dyDescent="0.25">
      <c r="A75" s="4" t="s">
        <v>71</v>
      </c>
      <c r="B75" s="4">
        <v>57.735999999999997</v>
      </c>
      <c r="C75" s="4">
        <v>46.252000000000002</v>
      </c>
      <c r="D75" s="4">
        <v>38.343000000000004</v>
      </c>
      <c r="E75" s="4">
        <v>35.113</v>
      </c>
      <c r="F75" s="4">
        <v>22.773</v>
      </c>
      <c r="G75" s="4">
        <v>18.167999999999999</v>
      </c>
      <c r="H75" s="4">
        <v>12.074999999999999</v>
      </c>
      <c r="I75" s="4">
        <v>12.100652999999999</v>
      </c>
      <c r="J75" s="4">
        <v>15.509857</v>
      </c>
      <c r="K75" s="4">
        <v>9.1779530000000005</v>
      </c>
      <c r="L75" s="4">
        <v>3.3773110000000002</v>
      </c>
      <c r="M75" s="4"/>
    </row>
    <row r="76" spans="1:13" ht="15.75" x14ac:dyDescent="0.25">
      <c r="A76" s="5" t="s">
        <v>72</v>
      </c>
      <c r="B76" s="5">
        <v>225.50399999999999</v>
      </c>
      <c r="C76" s="5">
        <v>159.881</v>
      </c>
      <c r="D76" s="5">
        <v>116.214</v>
      </c>
      <c r="E76" s="5">
        <v>133.357</v>
      </c>
      <c r="F76" s="5">
        <v>103.43899999999999</v>
      </c>
      <c r="G76" s="5">
        <v>85.364000000000004</v>
      </c>
      <c r="H76" s="5">
        <v>58.677999999999997</v>
      </c>
      <c r="I76" s="5">
        <v>45.334916999999997</v>
      </c>
      <c r="J76" s="5">
        <v>36.140476999999997</v>
      </c>
      <c r="K76" s="5">
        <v>31.284037000000001</v>
      </c>
      <c r="L76" s="5">
        <v>12.242067</v>
      </c>
      <c r="M76" s="5"/>
    </row>
    <row r="77" spans="1:13" ht="15.75" x14ac:dyDescent="0.25">
      <c r="A77" s="4" t="s">
        <v>73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</row>
    <row r="78" spans="1:13" ht="15.75" x14ac:dyDescent="0.25">
      <c r="A78" s="5" t="s">
        <v>74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</row>
    <row r="79" spans="1:13" ht="15.75" x14ac:dyDescent="0.25">
      <c r="A79" s="4" t="s">
        <v>75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</row>
    <row r="80" spans="1:13" ht="15.75" x14ac:dyDescent="0.25">
      <c r="A80" s="5" t="s">
        <v>76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</row>
    <row r="81" spans="1:13" ht="15.75" x14ac:dyDescent="0.25">
      <c r="A81" s="4" t="s">
        <v>77</v>
      </c>
      <c r="B81" s="4">
        <v>10.759</v>
      </c>
      <c r="C81" s="4">
        <v>3.633</v>
      </c>
      <c r="D81" s="4">
        <v>3.9769999999999999</v>
      </c>
      <c r="E81" s="4">
        <v>0</v>
      </c>
      <c r="F81" s="4"/>
      <c r="G81" s="4"/>
      <c r="H81" s="4">
        <v>0</v>
      </c>
      <c r="I81" s="4">
        <v>0.158054</v>
      </c>
      <c r="J81" s="4">
        <v>0.19653799999999999</v>
      </c>
      <c r="K81" s="4">
        <v>0.38435399999999997</v>
      </c>
      <c r="L81" s="4">
        <v>0.53670700000000005</v>
      </c>
      <c r="M81" s="4"/>
    </row>
    <row r="82" spans="1:13" ht="15.75" x14ac:dyDescent="0.25">
      <c r="A82" s="5" t="s">
        <v>78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</row>
    <row r="83" spans="1:13" ht="15.75" x14ac:dyDescent="0.25">
      <c r="A83" s="4" t="s">
        <v>79</v>
      </c>
      <c r="B83" s="4">
        <v>36.481999999999999</v>
      </c>
      <c r="C83" s="4">
        <v>24.47</v>
      </c>
      <c r="D83" s="4">
        <v>21.971</v>
      </c>
      <c r="E83" s="4">
        <v>16.785</v>
      </c>
      <c r="F83" s="4"/>
      <c r="G83" s="4">
        <v>13.129</v>
      </c>
      <c r="H83" s="4">
        <v>10.821999999999999</v>
      </c>
      <c r="I83" s="4">
        <v>0.158054</v>
      </c>
      <c r="J83" s="4">
        <v>0.19653799999999999</v>
      </c>
      <c r="K83" s="4">
        <v>0.38435399999999997</v>
      </c>
      <c r="L83" s="4">
        <v>0.53670700000000005</v>
      </c>
      <c r="M83" s="4"/>
    </row>
    <row r="84" spans="1:13" ht="15.75" x14ac:dyDescent="0.25">
      <c r="A84" s="5" t="s">
        <v>80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</row>
    <row r="85" spans="1:13" ht="15.75" x14ac:dyDescent="0.25">
      <c r="A85" s="4" t="s">
        <v>81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</row>
    <row r="86" spans="1:13" ht="15.75" x14ac:dyDescent="0.25">
      <c r="A86" s="5" t="s">
        <v>82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ht="15.75" x14ac:dyDescent="0.25">
      <c r="A87" s="4" t="s">
        <v>83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</row>
    <row r="88" spans="1:13" ht="15.75" x14ac:dyDescent="0.25">
      <c r="A88" s="5" t="s">
        <v>84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</row>
    <row r="89" spans="1:13" ht="15.75" x14ac:dyDescent="0.25">
      <c r="A89" s="4" t="s">
        <v>85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</row>
    <row r="90" spans="1:13" ht="15.75" x14ac:dyDescent="0.25">
      <c r="A90" s="5" t="s">
        <v>86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</row>
    <row r="91" spans="1:13" ht="15.75" x14ac:dyDescent="0.25">
      <c r="A91" s="4" t="s">
        <v>87</v>
      </c>
      <c r="B91" s="4"/>
      <c r="C91" s="4"/>
      <c r="D91" s="4"/>
      <c r="E91" s="4"/>
      <c r="F91" s="4">
        <v>4.8049999999999997</v>
      </c>
      <c r="G91" s="4">
        <v>3.9039999999999999</v>
      </c>
      <c r="H91" s="4"/>
      <c r="I91" s="4"/>
      <c r="J91" s="4"/>
      <c r="K91" s="4">
        <v>0.56769899999999995</v>
      </c>
      <c r="L91" s="4">
        <v>0.01</v>
      </c>
      <c r="M91" s="4"/>
    </row>
    <row r="92" spans="1:13" ht="15.75" x14ac:dyDescent="0.25">
      <c r="A92" s="5" t="s">
        <v>88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</row>
    <row r="93" spans="1:13" ht="15.75" x14ac:dyDescent="0.25">
      <c r="A93" s="4" t="s">
        <v>89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ht="15.75" x14ac:dyDescent="0.25">
      <c r="A94" s="5" t="s">
        <v>90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</row>
    <row r="95" spans="1:13" ht="15.75" x14ac:dyDescent="0.25">
      <c r="A95" s="4" t="s">
        <v>91</v>
      </c>
      <c r="B95" s="4">
        <v>24.609000000000002</v>
      </c>
      <c r="C95" s="4">
        <v>22.294</v>
      </c>
      <c r="D95" s="4">
        <v>17.521000000000001</v>
      </c>
      <c r="E95" s="4">
        <v>13.637</v>
      </c>
      <c r="F95" s="4">
        <v>25.013999999999999</v>
      </c>
      <c r="G95" s="4">
        <v>6.516</v>
      </c>
      <c r="H95" s="4">
        <v>4.6500000000000004</v>
      </c>
      <c r="I95" s="4">
        <v>11.300713</v>
      </c>
      <c r="J95" s="4">
        <v>6.7212129999999997</v>
      </c>
      <c r="K95" s="4">
        <v>2.6782210000000002</v>
      </c>
      <c r="L95" s="4">
        <v>1.0734090000000001</v>
      </c>
      <c r="M95" s="4"/>
    </row>
    <row r="96" spans="1:13" ht="15.75" x14ac:dyDescent="0.25">
      <c r="A96" s="5" t="s">
        <v>92</v>
      </c>
      <c r="B96" s="5">
        <v>61.091000000000001</v>
      </c>
      <c r="C96" s="5">
        <v>46.764000000000003</v>
      </c>
      <c r="D96" s="5">
        <v>39.491999999999997</v>
      </c>
      <c r="E96" s="5">
        <v>30.422000000000001</v>
      </c>
      <c r="F96" s="5">
        <v>29.818999999999999</v>
      </c>
      <c r="G96" s="5">
        <v>23.548999999999999</v>
      </c>
      <c r="H96" s="5">
        <v>15.472</v>
      </c>
      <c r="I96" s="5">
        <v>11.458767</v>
      </c>
      <c r="J96" s="5">
        <v>6.917751</v>
      </c>
      <c r="K96" s="5">
        <v>3.630274</v>
      </c>
      <c r="L96" s="5">
        <v>1.6201159999999999</v>
      </c>
      <c r="M96" s="5"/>
    </row>
    <row r="97" spans="1:13" ht="15.75" x14ac:dyDescent="0.25">
      <c r="A97" s="4" t="s">
        <v>93</v>
      </c>
      <c r="B97" s="4">
        <v>286.59500000000003</v>
      </c>
      <c r="C97" s="4">
        <v>206.64500000000001</v>
      </c>
      <c r="D97" s="4">
        <v>155.70599999999999</v>
      </c>
      <c r="E97" s="4">
        <v>163.779</v>
      </c>
      <c r="F97" s="4">
        <v>133.25800000000001</v>
      </c>
      <c r="G97" s="4">
        <v>108.913</v>
      </c>
      <c r="H97" s="4">
        <v>74.150000000000006</v>
      </c>
      <c r="I97" s="4">
        <v>56.793683999999999</v>
      </c>
      <c r="J97" s="4">
        <v>43.058228</v>
      </c>
      <c r="K97" s="4">
        <v>34.914310999999998</v>
      </c>
      <c r="L97" s="4">
        <v>13.862183</v>
      </c>
      <c r="M97" s="4">
        <v>1.9039999999999999</v>
      </c>
    </row>
    <row r="99" spans="1:13" ht="16.5" x14ac:dyDescent="0.25">
      <c r="A99" s="2" t="s">
        <v>94</v>
      </c>
    </row>
    <row r="100" spans="1:13" ht="15.75" x14ac:dyDescent="0.25">
      <c r="A100" s="5" t="s">
        <v>95</v>
      </c>
      <c r="B100" s="5">
        <v>0.63700000000000001</v>
      </c>
      <c r="C100" s="5">
        <v>0.66100000000000003</v>
      </c>
      <c r="D100" s="5">
        <v>0.57699999999999996</v>
      </c>
      <c r="E100" s="5">
        <v>0.56200000000000006</v>
      </c>
      <c r="F100" s="5">
        <v>0.55100000000000005</v>
      </c>
      <c r="G100" s="5">
        <v>0.53400000000000003</v>
      </c>
      <c r="H100" s="5">
        <v>0.51100000000000001</v>
      </c>
      <c r="I100" s="5">
        <v>0.50441800000000003</v>
      </c>
      <c r="J100" s="5">
        <v>0.46705600000000003</v>
      </c>
      <c r="K100" s="5">
        <v>0.44311699999999998</v>
      </c>
      <c r="L100" s="5">
        <v>2.251E-3</v>
      </c>
      <c r="M100" s="5"/>
    </row>
    <row r="101" spans="1:13" ht="15.75" x14ac:dyDescent="0.25">
      <c r="A101" s="4" t="s">
        <v>96</v>
      </c>
      <c r="B101" s="4">
        <v>1019.515</v>
      </c>
      <c r="C101" s="4">
        <v>1020.619</v>
      </c>
      <c r="D101" s="4">
        <v>923.822</v>
      </c>
      <c r="E101" s="4">
        <v>644.27499999999998</v>
      </c>
      <c r="F101" s="4">
        <v>373.71899999999999</v>
      </c>
      <c r="G101" s="4">
        <v>189.65600000000001</v>
      </c>
      <c r="H101" s="4">
        <v>67.808999999999997</v>
      </c>
      <c r="I101" s="4">
        <v>9.5282710000000002</v>
      </c>
      <c r="J101" s="4">
        <v>-29.834955999999998</v>
      </c>
      <c r="K101" s="4">
        <v>-60.677394999999997</v>
      </c>
      <c r="L101" s="4">
        <v>-68.343726000000004</v>
      </c>
      <c r="M101" s="4"/>
    </row>
    <row r="102" spans="1:13" ht="15.75" x14ac:dyDescent="0.25">
      <c r="A102" s="5" t="s">
        <v>97</v>
      </c>
      <c r="B102" s="5">
        <v>245.53299999999999</v>
      </c>
      <c r="C102" s="5">
        <v>241.69499999999999</v>
      </c>
      <c r="D102" s="5">
        <v>240.351</v>
      </c>
      <c r="E102" s="5">
        <v>221.37200000000001</v>
      </c>
      <c r="F102" s="5">
        <v>205.55699999999999</v>
      </c>
      <c r="G102" s="5">
        <v>179.87</v>
      </c>
      <c r="H102" s="5">
        <v>158.92099999999999</v>
      </c>
      <c r="I102" s="5">
        <v>155.96078499999999</v>
      </c>
      <c r="J102" s="5">
        <v>136.004955</v>
      </c>
      <c r="K102" s="5">
        <v>98.669640999999999</v>
      </c>
      <c r="L102" s="5">
        <v>95.834515999999994</v>
      </c>
      <c r="M102" s="5"/>
    </row>
    <row r="103" spans="1:13" ht="15.75" x14ac:dyDescent="0.25">
      <c r="A103" s="4" t="s">
        <v>98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</row>
    <row r="104" spans="1:13" ht="15.75" x14ac:dyDescent="0.25">
      <c r="A104" s="5" t="s">
        <v>99</v>
      </c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>
        <v>2.2499999999999998E-3</v>
      </c>
      <c r="M104" s="5"/>
    </row>
    <row r="105" spans="1:13" ht="15.75" x14ac:dyDescent="0.25">
      <c r="A105" s="4" t="s">
        <v>100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ht="15.75" x14ac:dyDescent="0.25">
      <c r="A106" s="5" t="s">
        <v>101</v>
      </c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</row>
    <row r="107" spans="1:13" ht="15.75" x14ac:dyDescent="0.25">
      <c r="A107" s="4" t="s">
        <v>102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</row>
    <row r="108" spans="1:13" ht="15.75" x14ac:dyDescent="0.25">
      <c r="A108" s="5" t="s">
        <v>103</v>
      </c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</row>
    <row r="109" spans="1:13" ht="15.75" x14ac:dyDescent="0.25">
      <c r="A109" s="4" t="s">
        <v>104</v>
      </c>
      <c r="B109" s="4">
        <v>-238.203</v>
      </c>
      <c r="C109" s="4">
        <v>-173.40700000000001</v>
      </c>
      <c r="D109" s="4">
        <v>-68.067999999999998</v>
      </c>
      <c r="E109" s="4">
        <v>21.09</v>
      </c>
      <c r="F109" s="4">
        <v>21.548999999999999</v>
      </c>
      <c r="G109" s="4">
        <v>20.329000000000001</v>
      </c>
      <c r="H109" s="4">
        <v>5.867</v>
      </c>
      <c r="I109" s="4">
        <v>-11.150789</v>
      </c>
      <c r="J109" s="4">
        <v>5.396954</v>
      </c>
      <c r="K109" s="4">
        <v>-1.056565</v>
      </c>
      <c r="L109" s="4">
        <v>0.55874299999999999</v>
      </c>
      <c r="M109" s="4"/>
    </row>
    <row r="110" spans="1:13" ht="15.75" x14ac:dyDescent="0.25">
      <c r="A110" s="5" t="s">
        <v>105</v>
      </c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spans="1:13" ht="15.75" x14ac:dyDescent="0.25">
      <c r="A111" s="4" t="s">
        <v>106</v>
      </c>
      <c r="B111" s="4">
        <v>1027.482</v>
      </c>
      <c r="C111" s="4">
        <v>1089.568</v>
      </c>
      <c r="D111" s="4">
        <v>1096.682</v>
      </c>
      <c r="E111" s="4">
        <v>887.29899999999998</v>
      </c>
      <c r="F111" s="4">
        <v>601.37599999999998</v>
      </c>
      <c r="G111" s="4">
        <v>390.38900000000001</v>
      </c>
      <c r="H111" s="4">
        <v>233.108</v>
      </c>
      <c r="I111" s="4">
        <v>154.84268499999999</v>
      </c>
      <c r="J111" s="4">
        <v>112.034009</v>
      </c>
      <c r="K111" s="4">
        <v>37.378798000000003</v>
      </c>
      <c r="L111" s="4">
        <v>28.051784000000001</v>
      </c>
      <c r="M111" s="4">
        <v>0.41899999999999998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showGridLine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5" x14ac:dyDescent="0.25"/>
  <cols>
    <col min="1" max="1" width="44.7109375" customWidth="1"/>
  </cols>
  <sheetData>
    <row r="1" spans="1:14" ht="20.25" x14ac:dyDescent="0.3">
      <c r="A1" s="1" t="s">
        <v>188</v>
      </c>
    </row>
    <row r="2" spans="1:14" x14ac:dyDescent="0.25">
      <c r="A2" t="s">
        <v>1</v>
      </c>
    </row>
    <row r="4" spans="1:14" ht="16.5" x14ac:dyDescent="0.25">
      <c r="A4" s="2" t="s">
        <v>178</v>
      </c>
      <c r="B4" s="3">
        <v>42400</v>
      </c>
      <c r="C4" s="3">
        <v>42035</v>
      </c>
      <c r="D4" s="3">
        <v>41670</v>
      </c>
      <c r="E4" s="3">
        <v>41305</v>
      </c>
      <c r="F4" s="3">
        <v>40939</v>
      </c>
      <c r="G4" s="3">
        <v>40574</v>
      </c>
      <c r="H4" s="3">
        <v>40209</v>
      </c>
      <c r="I4" s="3">
        <v>39844</v>
      </c>
      <c r="J4" s="3">
        <v>39478</v>
      </c>
      <c r="K4" s="3">
        <v>39113</v>
      </c>
      <c r="L4" s="3">
        <v>38748</v>
      </c>
      <c r="M4" s="3">
        <v>38383</v>
      </c>
      <c r="N4" s="3">
        <v>38017</v>
      </c>
    </row>
    <row r="6" spans="1:14" ht="16.5" x14ac:dyDescent="0.25">
      <c r="A6" s="2" t="s">
        <v>177</v>
      </c>
    </row>
    <row r="7" spans="1:14" ht="15.75" x14ac:dyDescent="0.25">
      <c r="A7" s="4" t="s">
        <v>176</v>
      </c>
      <c r="B7" s="4">
        <v>2060.5230000000001</v>
      </c>
      <c r="C7" s="4">
        <v>1797.213</v>
      </c>
      <c r="D7" s="4">
        <v>1591.1880000000001</v>
      </c>
      <c r="E7" s="4">
        <v>1370.3579999999999</v>
      </c>
      <c r="F7" s="4">
        <v>1000.8390000000001</v>
      </c>
      <c r="G7" s="4">
        <v>711.70399999999995</v>
      </c>
      <c r="H7" s="4">
        <v>452.89800000000002</v>
      </c>
      <c r="I7" s="4">
        <v>353.488</v>
      </c>
      <c r="J7" s="4">
        <v>269.942362</v>
      </c>
      <c r="K7" s="4">
        <v>147.96419499999999</v>
      </c>
      <c r="L7" s="4">
        <v>84.129092999999997</v>
      </c>
      <c r="M7" s="4">
        <v>40.748376</v>
      </c>
      <c r="N7" s="4">
        <v>18.187999999999999</v>
      </c>
    </row>
    <row r="8" spans="1:14" ht="15.75" x14ac:dyDescent="0.25">
      <c r="A8" s="5" t="s">
        <v>175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ht="15.75" x14ac:dyDescent="0.25">
      <c r="A9" s="4" t="s">
        <v>174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ht="15.75" x14ac:dyDescent="0.25">
      <c r="A10" s="5" t="s">
        <v>173</v>
      </c>
      <c r="B10" s="5">
        <v>2060.5230000000001</v>
      </c>
      <c r="C10" s="5">
        <v>1797.213</v>
      </c>
      <c r="D10" s="5">
        <v>1591.1880000000001</v>
      </c>
      <c r="E10" s="5">
        <v>1370.3579999999999</v>
      </c>
      <c r="F10" s="5">
        <v>1000.8390000000001</v>
      </c>
      <c r="G10" s="5">
        <v>711.70399999999995</v>
      </c>
      <c r="H10" s="5">
        <v>452.89800000000002</v>
      </c>
      <c r="I10" s="5">
        <v>353.488</v>
      </c>
      <c r="J10" s="5">
        <v>269.942362</v>
      </c>
      <c r="K10" s="5">
        <v>147.96419499999999</v>
      </c>
      <c r="L10" s="5">
        <v>84.129092999999997</v>
      </c>
      <c r="M10" s="5">
        <v>40.748376</v>
      </c>
      <c r="N10" s="5">
        <v>18.187999999999999</v>
      </c>
    </row>
    <row r="11" spans="1:14" ht="15.75" x14ac:dyDescent="0.25">
      <c r="A11" s="4" t="s">
        <v>172</v>
      </c>
      <c r="B11" s="4">
        <v>1063.357</v>
      </c>
      <c r="C11" s="4">
        <v>883.03300000000002</v>
      </c>
      <c r="D11" s="4">
        <v>751.11199999999997</v>
      </c>
      <c r="E11" s="4">
        <v>607.53200000000004</v>
      </c>
      <c r="F11" s="4">
        <v>431.488</v>
      </c>
      <c r="G11" s="4">
        <v>316.75700000000001</v>
      </c>
      <c r="H11" s="4">
        <v>229.81200000000001</v>
      </c>
      <c r="I11" s="4">
        <v>174.42099999999999</v>
      </c>
      <c r="J11" s="4">
        <v>125.014988</v>
      </c>
      <c r="K11" s="4">
        <v>72.249500999999995</v>
      </c>
      <c r="L11" s="4">
        <v>41.176980999999998</v>
      </c>
      <c r="M11" s="4"/>
      <c r="N11" s="4"/>
    </row>
    <row r="12" spans="1:14" ht="15.75" x14ac:dyDescent="0.25">
      <c r="A12" s="5" t="s">
        <v>171</v>
      </c>
      <c r="B12" s="5">
        <v>997.16600000000005</v>
      </c>
      <c r="C12" s="5">
        <v>914.18</v>
      </c>
      <c r="D12" s="5">
        <v>840.07600000000002</v>
      </c>
      <c r="E12" s="5">
        <v>762.82600000000002</v>
      </c>
      <c r="F12" s="5">
        <v>569.351</v>
      </c>
      <c r="G12" s="5">
        <v>394.947</v>
      </c>
      <c r="H12" s="5">
        <v>223.08600000000001</v>
      </c>
      <c r="I12" s="5">
        <v>179.06700000000001</v>
      </c>
      <c r="J12" s="5">
        <v>144.92737399999999</v>
      </c>
      <c r="K12" s="5">
        <v>75.714693999999994</v>
      </c>
      <c r="L12" s="5">
        <v>42.952112</v>
      </c>
      <c r="M12" s="5"/>
      <c r="N12" s="5">
        <v>9.4390000000000001</v>
      </c>
    </row>
    <row r="13" spans="1:14" ht="15.75" x14ac:dyDescent="0.25">
      <c r="A13" s="4" t="s">
        <v>170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ht="15.75" x14ac:dyDescent="0.25">
      <c r="A14" s="5" t="s">
        <v>169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 ht="15.75" x14ac:dyDescent="0.25">
      <c r="A15" s="4" t="s">
        <v>168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ht="15.75" x14ac:dyDescent="0.25">
      <c r="A16" s="5" t="s">
        <v>167</v>
      </c>
      <c r="B16" s="5">
        <v>628.09</v>
      </c>
      <c r="C16" s="5">
        <v>538.14700000000005</v>
      </c>
      <c r="D16" s="5">
        <v>448.71800000000002</v>
      </c>
      <c r="E16" s="5">
        <v>386.387</v>
      </c>
      <c r="F16" s="5">
        <v>282.39299999999997</v>
      </c>
      <c r="G16" s="5">
        <v>212.78399999999999</v>
      </c>
      <c r="H16" s="5">
        <v>136.161</v>
      </c>
      <c r="I16" s="5">
        <v>118.098</v>
      </c>
      <c r="J16" s="5">
        <v>93.376166999999995</v>
      </c>
      <c r="K16" s="5">
        <v>51.862735999999998</v>
      </c>
      <c r="L16" s="5">
        <v>39.225403999999997</v>
      </c>
      <c r="M16" s="5"/>
      <c r="N16" s="5">
        <v>0</v>
      </c>
    </row>
    <row r="17" spans="1:14" ht="15.75" x14ac:dyDescent="0.25">
      <c r="A17" s="4" t="s">
        <v>166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ht="15.75" x14ac:dyDescent="0.25">
      <c r="A18" s="5" t="s">
        <v>165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 ht="15.75" x14ac:dyDescent="0.25">
      <c r="A19" s="4" t="s">
        <v>164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 ht="15.75" x14ac:dyDescent="0.25">
      <c r="A20" s="5" t="s">
        <v>163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 ht="15.75" x14ac:dyDescent="0.25">
      <c r="A21" s="4" t="s">
        <v>162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ht="15.75" x14ac:dyDescent="0.25">
      <c r="A22" s="5" t="s">
        <v>161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 ht="15.75" x14ac:dyDescent="0.25">
      <c r="A23" s="4" t="s">
        <v>160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 ht="15.75" x14ac:dyDescent="0.25">
      <c r="A24" s="5" t="s">
        <v>159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 ht="15.75" x14ac:dyDescent="0.25">
      <c r="A25" s="4" t="s">
        <v>158</v>
      </c>
      <c r="B25" s="4"/>
      <c r="C25" s="4"/>
      <c r="D25" s="4"/>
      <c r="E25" s="4"/>
      <c r="F25" s="4"/>
      <c r="G25" s="4">
        <v>-1.722</v>
      </c>
      <c r="H25" s="4">
        <v>-0.379</v>
      </c>
      <c r="I25" s="4">
        <v>-4.4050000000000002</v>
      </c>
      <c r="J25" s="4"/>
      <c r="K25" s="4"/>
      <c r="L25" s="4"/>
      <c r="M25" s="4"/>
      <c r="N25" s="4"/>
    </row>
    <row r="26" spans="1:14" ht="15.75" x14ac:dyDescent="0.25">
      <c r="A26" s="5" t="s">
        <v>157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 ht="15.75" x14ac:dyDescent="0.25">
      <c r="A27" s="4" t="s">
        <v>156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ht="15.75" x14ac:dyDescent="0.25">
      <c r="A28" s="5" t="s">
        <v>155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 ht="15.75" x14ac:dyDescent="0.25">
      <c r="A29" s="4" t="s">
        <v>154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 ht="15.75" x14ac:dyDescent="0.25">
      <c r="A30" s="5" t="s">
        <v>153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4" ht="15.75" x14ac:dyDescent="0.25">
      <c r="A31" s="4" t="s">
        <v>152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 ht="15.75" x14ac:dyDescent="0.25">
      <c r="A32" s="5" t="s">
        <v>151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 ht="15.75" x14ac:dyDescent="0.25">
      <c r="A33" s="4" t="s">
        <v>150</v>
      </c>
      <c r="B33" s="4">
        <v>628.09</v>
      </c>
      <c r="C33" s="4">
        <v>538.14700000000005</v>
      </c>
      <c r="D33" s="4">
        <v>448.71800000000002</v>
      </c>
      <c r="E33" s="4">
        <v>386.387</v>
      </c>
      <c r="F33" s="4">
        <v>282.39299999999997</v>
      </c>
      <c r="G33" s="4">
        <v>214.55600000000001</v>
      </c>
      <c r="H33" s="4">
        <v>136.54</v>
      </c>
      <c r="I33" s="4">
        <v>122.503</v>
      </c>
      <c r="J33" s="4">
        <v>93.376166999999995</v>
      </c>
      <c r="K33" s="4">
        <v>59.491045999999997</v>
      </c>
      <c r="L33" s="4">
        <v>39.225403999999997</v>
      </c>
      <c r="M33" s="4"/>
      <c r="N33" s="4">
        <v>17.427</v>
      </c>
    </row>
    <row r="34" spans="1:14" ht="15.75" x14ac:dyDescent="0.25">
      <c r="A34" s="5" t="s">
        <v>149</v>
      </c>
      <c r="B34" s="5">
        <v>369.07600000000002</v>
      </c>
      <c r="C34" s="5">
        <v>376.03300000000002</v>
      </c>
      <c r="D34" s="5">
        <v>391.358</v>
      </c>
      <c r="E34" s="5">
        <v>376.43900000000002</v>
      </c>
      <c r="F34" s="5">
        <v>286.95800000000003</v>
      </c>
      <c r="G34" s="5">
        <v>180.39099999999999</v>
      </c>
      <c r="H34" s="5">
        <v>86.546000000000006</v>
      </c>
      <c r="I34" s="5">
        <v>56.564</v>
      </c>
      <c r="J34" s="5">
        <v>51.551206999999998</v>
      </c>
      <c r="K34" s="5">
        <v>16.223648000000001</v>
      </c>
      <c r="L34" s="5">
        <v>3.7267079999999999</v>
      </c>
      <c r="M34" s="5"/>
      <c r="N34" s="5">
        <v>0.76100000000000001</v>
      </c>
    </row>
    <row r="35" spans="1:14" ht="15.75" x14ac:dyDescent="0.25">
      <c r="A35" s="4" t="s">
        <v>148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ht="15.75" x14ac:dyDescent="0.25">
      <c r="A36" s="5" t="s">
        <v>147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 ht="15.75" x14ac:dyDescent="0.25">
      <c r="A37" s="4" t="s">
        <v>146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>
        <v>4.0000000000000001E-3</v>
      </c>
    </row>
    <row r="38" spans="1:14" ht="15.75" x14ac:dyDescent="0.25">
      <c r="A38" s="5" t="s">
        <v>145</v>
      </c>
      <c r="B38" s="5">
        <v>-0.58099999999999996</v>
      </c>
      <c r="C38" s="5">
        <v>7.1020000000000003</v>
      </c>
      <c r="D38" s="5">
        <v>5.7679999999999998</v>
      </c>
      <c r="E38" s="5">
        <v>4.9569999999999999</v>
      </c>
      <c r="F38" s="5">
        <v>2.5</v>
      </c>
      <c r="G38" s="5">
        <v>2.8860000000000001</v>
      </c>
      <c r="H38" s="5">
        <v>0.16400000000000001</v>
      </c>
      <c r="I38" s="5">
        <v>0.82099999999999995</v>
      </c>
      <c r="J38" s="5">
        <v>1.029118</v>
      </c>
      <c r="K38" s="5">
        <v>-7.1239059999999998</v>
      </c>
      <c r="L38" s="5">
        <v>3.542E-3</v>
      </c>
      <c r="M38" s="5"/>
      <c r="N38" s="5">
        <v>-8.0000000000000002E-3</v>
      </c>
    </row>
    <row r="39" spans="1:14" ht="15.75" x14ac:dyDescent="0.25">
      <c r="A39" s="4" t="s">
        <v>144</v>
      </c>
      <c r="B39" s="4">
        <v>-0.58099999999999996</v>
      </c>
      <c r="C39" s="4">
        <v>7.1020000000000003</v>
      </c>
      <c r="D39" s="4">
        <v>5.7679999999999998</v>
      </c>
      <c r="E39" s="4">
        <v>4.9569999999999999</v>
      </c>
      <c r="F39" s="4">
        <v>2.5</v>
      </c>
      <c r="G39" s="4">
        <v>2.8860000000000001</v>
      </c>
      <c r="H39" s="4">
        <v>0.16400000000000001</v>
      </c>
      <c r="I39" s="4">
        <v>0.82099999999999995</v>
      </c>
      <c r="J39" s="4">
        <v>1.029118</v>
      </c>
      <c r="K39" s="4">
        <v>0.50440399999999996</v>
      </c>
      <c r="L39" s="4">
        <v>0</v>
      </c>
      <c r="M39" s="4"/>
      <c r="N39" s="4">
        <v>-8.0000000000000002E-3</v>
      </c>
    </row>
    <row r="40" spans="1:14" ht="15.75" x14ac:dyDescent="0.25">
      <c r="A40" s="5" t="s">
        <v>143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>
        <v>3.542E-3</v>
      </c>
      <c r="M40" s="5"/>
      <c r="N40" s="5">
        <v>-4.0000000000000001E-3</v>
      </c>
    </row>
    <row r="41" spans="1:14" ht="15.75" x14ac:dyDescent="0.25">
      <c r="A41" s="4" t="s">
        <v>142</v>
      </c>
      <c r="B41" s="4">
        <v>368.495</v>
      </c>
      <c r="C41" s="4">
        <v>383.13499999999999</v>
      </c>
      <c r="D41" s="4">
        <v>397.12599999999998</v>
      </c>
      <c r="E41" s="4">
        <v>381.39600000000002</v>
      </c>
      <c r="F41" s="4">
        <v>289.45800000000003</v>
      </c>
      <c r="G41" s="4">
        <v>183.27699999999999</v>
      </c>
      <c r="H41" s="4">
        <v>86.71</v>
      </c>
      <c r="I41" s="4">
        <v>57.384999999999998</v>
      </c>
      <c r="J41" s="4">
        <v>52.580325000000002</v>
      </c>
      <c r="K41" s="4">
        <v>16.728052000000002</v>
      </c>
      <c r="L41" s="4">
        <v>3.7302499999999998</v>
      </c>
      <c r="M41" s="4"/>
      <c r="N41" s="4">
        <v>0.75700000000000001</v>
      </c>
    </row>
    <row r="42" spans="1:14" ht="15.75" x14ac:dyDescent="0.25">
      <c r="A42" s="5" t="s">
        <v>141</v>
      </c>
      <c r="B42" s="5">
        <v>102.44799999999999</v>
      </c>
      <c r="C42" s="5">
        <v>144.102</v>
      </c>
      <c r="D42" s="5">
        <v>117.57899999999999</v>
      </c>
      <c r="E42" s="5">
        <v>109.965</v>
      </c>
      <c r="F42" s="5">
        <v>104.494</v>
      </c>
      <c r="G42" s="5">
        <v>61.08</v>
      </c>
      <c r="H42" s="5">
        <v>28.428999999999998</v>
      </c>
      <c r="I42" s="5">
        <v>16.884</v>
      </c>
      <c r="J42" s="5">
        <v>20.464444</v>
      </c>
      <c r="K42" s="5">
        <v>8.7516750000000005</v>
      </c>
      <c r="L42" s="5">
        <v>2.3361459999999998</v>
      </c>
      <c r="M42" s="5"/>
      <c r="N42" s="5"/>
    </row>
    <row r="43" spans="1:14" ht="15.75" x14ac:dyDescent="0.25">
      <c r="A43" s="4" t="s">
        <v>140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4" ht="15.75" x14ac:dyDescent="0.25">
      <c r="A44" s="5" t="s">
        <v>139</v>
      </c>
      <c r="B44" s="5">
        <v>266.04700000000003</v>
      </c>
      <c r="C44" s="5">
        <v>239.03299999999999</v>
      </c>
      <c r="D44" s="5">
        <v>279.54700000000003</v>
      </c>
      <c r="E44" s="5">
        <v>271.43099999999998</v>
      </c>
      <c r="F44" s="5">
        <v>184.964</v>
      </c>
      <c r="G44" s="5">
        <v>122.197</v>
      </c>
      <c r="H44" s="5">
        <v>58.280999999999999</v>
      </c>
      <c r="I44" s="5">
        <v>40.500999999999998</v>
      </c>
      <c r="J44" s="5">
        <v>32.115881000000002</v>
      </c>
      <c r="K44" s="5">
        <v>7.9763770000000003</v>
      </c>
      <c r="L44" s="5">
        <v>1.394104</v>
      </c>
      <c r="M44" s="5">
        <v>-1.4110320000000001</v>
      </c>
      <c r="N44" s="5">
        <v>0.31900000000000001</v>
      </c>
    </row>
    <row r="45" spans="1:14" ht="15.75" x14ac:dyDescent="0.25">
      <c r="A45" s="4" t="s">
        <v>138</v>
      </c>
      <c r="B45" s="4"/>
      <c r="C45" s="4"/>
      <c r="D45" s="4"/>
      <c r="E45" s="4"/>
      <c r="F45" s="4"/>
      <c r="G45" s="4">
        <v>0</v>
      </c>
      <c r="H45" s="4">
        <v>0</v>
      </c>
      <c r="I45" s="4">
        <v>-1.1379999999999999</v>
      </c>
      <c r="J45" s="4">
        <v>-1.2734289999999999</v>
      </c>
      <c r="K45" s="4">
        <v>-0.31004599999999999</v>
      </c>
      <c r="L45" s="4"/>
      <c r="M45" s="4"/>
      <c r="N45" s="4"/>
    </row>
    <row r="46" spans="1:14" ht="15.75" x14ac:dyDescent="0.25">
      <c r="A46" s="5" t="s">
        <v>137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4" ht="15.75" x14ac:dyDescent="0.25">
      <c r="A47" s="4" t="s">
        <v>136</v>
      </c>
      <c r="B47" s="4"/>
      <c r="C47" s="4"/>
      <c r="D47" s="4"/>
      <c r="E47" s="4">
        <v>-0.875</v>
      </c>
      <c r="F47" s="4">
        <v>-0.90100000000000002</v>
      </c>
      <c r="G47" s="4">
        <v>-0.35</v>
      </c>
      <c r="H47" s="4">
        <v>0</v>
      </c>
      <c r="I47" s="4">
        <v>0</v>
      </c>
      <c r="J47" s="4"/>
      <c r="K47" s="4"/>
      <c r="L47" s="4"/>
      <c r="M47" s="4"/>
      <c r="N47" s="4"/>
    </row>
    <row r="48" spans="1:14" ht="15.75" x14ac:dyDescent="0.25">
      <c r="A48" s="5" t="s">
        <v>135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 ht="15.75" x14ac:dyDescent="0.25">
      <c r="A49" s="4" t="s">
        <v>134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4" ht="15.75" x14ac:dyDescent="0.25">
      <c r="A50" s="5" t="s">
        <v>133</v>
      </c>
      <c r="B50" s="5">
        <v>266.04700000000003</v>
      </c>
      <c r="C50" s="5">
        <v>239.03299999999999</v>
      </c>
      <c r="D50" s="5">
        <v>279.54700000000003</v>
      </c>
      <c r="E50" s="5">
        <v>270.55599999999998</v>
      </c>
      <c r="F50" s="5">
        <v>184.06299999999999</v>
      </c>
      <c r="G50" s="5">
        <v>121.84699999999999</v>
      </c>
      <c r="H50" s="5">
        <v>58.280999999999999</v>
      </c>
      <c r="I50" s="5">
        <v>39.363</v>
      </c>
      <c r="J50" s="5">
        <v>30.842452000000002</v>
      </c>
      <c r="K50" s="5">
        <v>7.6663309999999996</v>
      </c>
      <c r="L50" s="5">
        <v>1.394104</v>
      </c>
      <c r="M50" s="5">
        <v>-1.4110320000000001</v>
      </c>
      <c r="N50" s="5">
        <v>0.31900000000000001</v>
      </c>
    </row>
    <row r="51" spans="1:14" ht="15.75" x14ac:dyDescent="0.25">
      <c r="A51" s="4" t="s">
        <v>132</v>
      </c>
      <c r="B51" s="4">
        <v>266.04700000000003</v>
      </c>
      <c r="C51" s="4">
        <v>239.03299999999999</v>
      </c>
      <c r="D51" s="4">
        <v>279.54700000000003</v>
      </c>
      <c r="E51" s="4">
        <v>270.55599999999998</v>
      </c>
      <c r="F51" s="4">
        <v>184.06299999999999</v>
      </c>
      <c r="G51" s="4">
        <v>122.995116</v>
      </c>
      <c r="H51" s="4">
        <v>58.535739999999997</v>
      </c>
      <c r="I51" s="4">
        <v>43.609960999999998</v>
      </c>
      <c r="J51" s="4">
        <v>32.115881000000002</v>
      </c>
      <c r="K51" s="4">
        <v>7.9763770000000003</v>
      </c>
      <c r="L51" s="4">
        <v>1.394104</v>
      </c>
      <c r="M51" s="4">
        <v>-1.4110320000000001</v>
      </c>
      <c r="N51" s="4">
        <v>0.31900000000000001</v>
      </c>
    </row>
    <row r="52" spans="1:14" ht="15.75" x14ac:dyDescent="0.25">
      <c r="A52" s="5" t="s">
        <v>131</v>
      </c>
      <c r="B52" s="5">
        <v>442.459</v>
      </c>
      <c r="C52" s="5">
        <v>434.39699999999999</v>
      </c>
      <c r="D52" s="5">
        <v>440.42599999999999</v>
      </c>
      <c r="E52" s="5">
        <v>419.43900000000002</v>
      </c>
      <c r="F52" s="5">
        <v>317.21699999999998</v>
      </c>
      <c r="G52" s="5">
        <v>205.005</v>
      </c>
      <c r="H52" s="5">
        <v>107.378</v>
      </c>
      <c r="I52" s="5">
        <v>72.386949999999999</v>
      </c>
      <c r="J52" s="5">
        <v>59.842461</v>
      </c>
      <c r="K52" s="5">
        <v>20.810293999999999</v>
      </c>
      <c r="L52" s="5">
        <v>6.2475680000000002</v>
      </c>
      <c r="M52" s="5"/>
      <c r="N52" s="5">
        <v>0.76100000000000001</v>
      </c>
    </row>
    <row r="53" spans="1:14" ht="15.75" x14ac:dyDescent="0.25">
      <c r="A53" s="4" t="s">
        <v>130</v>
      </c>
      <c r="B53" s="4">
        <v>73.382999999999996</v>
      </c>
      <c r="C53" s="4">
        <v>58.363999999999997</v>
      </c>
      <c r="D53" s="4">
        <v>49.067999999999998</v>
      </c>
      <c r="E53" s="4">
        <v>43</v>
      </c>
      <c r="F53" s="4">
        <v>30.259</v>
      </c>
      <c r="G53" s="4">
        <v>24.614000000000001</v>
      </c>
      <c r="H53" s="4">
        <v>20.832000000000001</v>
      </c>
      <c r="I53" s="4">
        <v>15.822950000000001</v>
      </c>
      <c r="J53" s="4">
        <v>8.2912540000000003</v>
      </c>
      <c r="K53" s="4">
        <v>4.586646</v>
      </c>
      <c r="L53" s="4">
        <v>2.4662980000000001</v>
      </c>
      <c r="M53" s="4"/>
      <c r="N53" s="4"/>
    </row>
    <row r="54" spans="1:14" ht="15.75" x14ac:dyDescent="0.25">
      <c r="A54" s="5" t="s">
        <v>129</v>
      </c>
      <c r="B54" s="5">
        <v>369.07600000000002</v>
      </c>
      <c r="C54" s="5">
        <v>376.03300000000002</v>
      </c>
      <c r="D54" s="5">
        <v>391.358</v>
      </c>
      <c r="E54" s="5">
        <v>376.43900000000002</v>
      </c>
      <c r="F54" s="5">
        <v>286.95800000000003</v>
      </c>
      <c r="G54" s="5">
        <v>180.39099999999999</v>
      </c>
      <c r="H54" s="5">
        <v>86.546000000000006</v>
      </c>
      <c r="I54" s="5">
        <v>56.564</v>
      </c>
      <c r="J54" s="5">
        <v>51.551206999999998</v>
      </c>
      <c r="K54" s="5">
        <v>16.223648000000001</v>
      </c>
      <c r="L54" s="5">
        <v>3.7812700000000001</v>
      </c>
      <c r="M54" s="5">
        <v>-1.4110320000000001</v>
      </c>
      <c r="N54" s="5">
        <v>0.76100000000000001</v>
      </c>
    </row>
    <row r="56" spans="1:14" ht="16.5" x14ac:dyDescent="0.25">
      <c r="A56" s="2" t="s">
        <v>128</v>
      </c>
    </row>
    <row r="57" spans="1:14" ht="15.75" x14ac:dyDescent="0.25">
      <c r="A57" s="4" t="s">
        <v>127</v>
      </c>
      <c r="B57" s="4">
        <v>1.9</v>
      </c>
      <c r="C57" s="4">
        <v>1.66</v>
      </c>
      <c r="D57" s="4">
        <v>1.93</v>
      </c>
      <c r="E57" s="4">
        <v>1.88</v>
      </c>
      <c r="F57" s="4">
        <v>1.29</v>
      </c>
      <c r="G57" s="4">
        <v>0.86</v>
      </c>
      <c r="H57" s="4">
        <v>0.41</v>
      </c>
      <c r="I57" s="4">
        <v>0.3</v>
      </c>
      <c r="J57" s="4">
        <v>0.24</v>
      </c>
      <c r="K57" s="4">
        <v>6.1209E-2</v>
      </c>
      <c r="L57" s="4">
        <v>1.4999999999999999E-2</v>
      </c>
      <c r="M57" s="4">
        <v>-1.575E-2</v>
      </c>
      <c r="N57" s="4">
        <v>5.0000000000000001E-3</v>
      </c>
    </row>
    <row r="58" spans="1:14" ht="15.75" x14ac:dyDescent="0.25">
      <c r="A58" s="5" t="s">
        <v>126</v>
      </c>
      <c r="B58" s="5"/>
      <c r="C58" s="5"/>
      <c r="D58" s="5"/>
      <c r="E58" s="5"/>
      <c r="F58" s="5"/>
      <c r="G58" s="5">
        <v>0</v>
      </c>
      <c r="H58" s="5">
        <v>0</v>
      </c>
      <c r="I58" s="5">
        <v>-0.01</v>
      </c>
      <c r="J58" s="5">
        <v>-0.01</v>
      </c>
      <c r="K58" s="5">
        <v>-2.379E-3</v>
      </c>
      <c r="L58" s="5"/>
      <c r="M58" s="5"/>
      <c r="N58" s="5"/>
    </row>
    <row r="59" spans="1:14" ht="15.75" x14ac:dyDescent="0.25">
      <c r="A59" s="4" t="s">
        <v>125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 ht="15.75" x14ac:dyDescent="0.25">
      <c r="A60" s="5" t="s">
        <v>124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 ht="15.75" x14ac:dyDescent="0.25">
      <c r="A61" s="4" t="s">
        <v>123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4" ht="15.75" x14ac:dyDescent="0.25">
      <c r="A62" s="5" t="s">
        <v>122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 ht="15.75" x14ac:dyDescent="0.25">
      <c r="A63" s="4" t="s">
        <v>121</v>
      </c>
      <c r="B63" s="4">
        <v>1.9</v>
      </c>
      <c r="C63" s="4">
        <v>1.66</v>
      </c>
      <c r="D63" s="4">
        <v>1.93</v>
      </c>
      <c r="E63" s="4">
        <v>1.88</v>
      </c>
      <c r="F63" s="4">
        <v>1.29</v>
      </c>
      <c r="G63" s="4">
        <v>0.86810100000000001</v>
      </c>
      <c r="H63" s="4">
        <v>0.41181299999999998</v>
      </c>
      <c r="I63" s="4">
        <v>0.32262299999999999</v>
      </c>
      <c r="J63" s="4">
        <v>0.24</v>
      </c>
      <c r="K63" s="4">
        <v>6.1209E-2</v>
      </c>
      <c r="L63" s="4">
        <v>1.4999999999999999E-2</v>
      </c>
      <c r="M63" s="4">
        <v>-1.575E-2</v>
      </c>
      <c r="N63" s="4">
        <v>5.0000000000000001E-3</v>
      </c>
    </row>
    <row r="64" spans="1:14" ht="15.75" x14ac:dyDescent="0.25">
      <c r="A64" s="5" t="s">
        <v>120</v>
      </c>
      <c r="B64" s="5">
        <v>1.9</v>
      </c>
      <c r="C64" s="5">
        <v>1.66</v>
      </c>
      <c r="D64" s="5">
        <v>1.93</v>
      </c>
      <c r="E64" s="5">
        <v>1.88</v>
      </c>
      <c r="F64" s="5">
        <v>1.29</v>
      </c>
      <c r="G64" s="5">
        <v>0.86</v>
      </c>
      <c r="H64" s="5">
        <v>0.41</v>
      </c>
      <c r="I64" s="5">
        <v>0.28999999999999998</v>
      </c>
      <c r="J64" s="5">
        <v>0.23</v>
      </c>
      <c r="K64" s="5">
        <v>0.06</v>
      </c>
      <c r="L64" s="5">
        <v>1.4999999999999999E-2</v>
      </c>
      <c r="M64" s="5">
        <v>-1.575E-2</v>
      </c>
      <c r="N64" s="5">
        <v>5.0000000000000001E-3</v>
      </c>
    </row>
    <row r="66" spans="1:14" ht="16.5" x14ac:dyDescent="0.25">
      <c r="A66" s="2" t="s">
        <v>119</v>
      </c>
    </row>
    <row r="67" spans="1:14" ht="15.75" x14ac:dyDescent="0.25">
      <c r="A67" s="4" t="s">
        <v>118</v>
      </c>
      <c r="B67" s="4">
        <v>1.89</v>
      </c>
      <c r="C67" s="4">
        <v>1.66</v>
      </c>
      <c r="D67" s="4">
        <v>1.91</v>
      </c>
      <c r="E67" s="4">
        <v>1.85</v>
      </c>
      <c r="F67" s="4">
        <v>1.27</v>
      </c>
      <c r="G67" s="4">
        <v>0.85</v>
      </c>
      <c r="H67" s="4">
        <v>0.41</v>
      </c>
      <c r="I67" s="4">
        <v>0.28999999999999998</v>
      </c>
      <c r="J67" s="4">
        <v>0.23499999999999999</v>
      </c>
      <c r="K67" s="4">
        <v>6.1071E-2</v>
      </c>
      <c r="L67" s="4">
        <v>1.4999999999999999E-2</v>
      </c>
      <c r="M67" s="4">
        <v>-1.575E-2</v>
      </c>
      <c r="N67" s="4">
        <v>5.0000000000000001E-3</v>
      </c>
    </row>
    <row r="68" spans="1:14" ht="15.75" x14ac:dyDescent="0.25">
      <c r="A68" s="5" t="s">
        <v>117</v>
      </c>
      <c r="B68" s="5"/>
      <c r="C68" s="5"/>
      <c r="D68" s="5"/>
      <c r="E68" s="5"/>
      <c r="F68" s="5"/>
      <c r="G68" s="5">
        <v>0</v>
      </c>
      <c r="H68" s="5">
        <v>0</v>
      </c>
      <c r="I68" s="5">
        <v>-0.01</v>
      </c>
      <c r="J68" s="5">
        <v>-0.01</v>
      </c>
      <c r="K68" s="5">
        <v>-2.3739999999999998E-3</v>
      </c>
      <c r="L68" s="5"/>
      <c r="M68" s="5"/>
      <c r="N68" s="5"/>
    </row>
    <row r="69" spans="1:14" ht="15.75" x14ac:dyDescent="0.25">
      <c r="A69" s="4" t="s">
        <v>116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1:14" ht="15.75" x14ac:dyDescent="0.25">
      <c r="A70" s="5" t="s">
        <v>115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 ht="15.75" x14ac:dyDescent="0.25">
      <c r="A71" s="4" t="s">
        <v>114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1:14" ht="15.75" x14ac:dyDescent="0.25">
      <c r="A72" s="5" t="s">
        <v>113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 ht="15.75" x14ac:dyDescent="0.25">
      <c r="A73" s="4" t="s">
        <v>112</v>
      </c>
      <c r="B73" s="4">
        <v>1.89</v>
      </c>
      <c r="C73" s="4">
        <v>1.66</v>
      </c>
      <c r="D73" s="4">
        <v>1.91</v>
      </c>
      <c r="E73" s="4">
        <v>1.85</v>
      </c>
      <c r="F73" s="4">
        <v>1.27</v>
      </c>
      <c r="G73" s="4">
        <v>0.85798099999999999</v>
      </c>
      <c r="H73" s="4">
        <v>0.41179500000000002</v>
      </c>
      <c r="I73" s="4">
        <v>0.31191200000000002</v>
      </c>
      <c r="J73" s="4">
        <v>0.23499999999999999</v>
      </c>
      <c r="K73" s="4">
        <v>6.1071E-2</v>
      </c>
      <c r="L73" s="4">
        <v>1.4999999999999999E-2</v>
      </c>
      <c r="M73" s="4">
        <v>-1.575E-2</v>
      </c>
      <c r="N73" s="4">
        <v>5.0000000000000001E-3</v>
      </c>
    </row>
    <row r="74" spans="1:14" ht="15.75" x14ac:dyDescent="0.25">
      <c r="A74" s="5" t="s">
        <v>111</v>
      </c>
      <c r="B74" s="5">
        <v>1.89</v>
      </c>
      <c r="C74" s="5">
        <v>1.66</v>
      </c>
      <c r="D74" s="5">
        <v>1.91</v>
      </c>
      <c r="E74" s="5">
        <v>1.85</v>
      </c>
      <c r="F74" s="5">
        <v>1.27</v>
      </c>
      <c r="G74" s="5">
        <v>0.85</v>
      </c>
      <c r="H74" s="5">
        <v>0.41</v>
      </c>
      <c r="I74" s="5">
        <v>0.28000000000000003</v>
      </c>
      <c r="J74" s="5">
        <v>0.22500000000000001</v>
      </c>
      <c r="K74" s="5">
        <v>0.06</v>
      </c>
      <c r="L74" s="5">
        <v>1.4999999999999999E-2</v>
      </c>
      <c r="M74" s="5">
        <v>-1.575E-2</v>
      </c>
      <c r="N74" s="5">
        <v>5.0000000000000001E-3</v>
      </c>
    </row>
    <row r="76" spans="1:14" ht="16.5" x14ac:dyDescent="0.25">
      <c r="A76" s="2" t="s">
        <v>110</v>
      </c>
    </row>
    <row r="77" spans="1:14" ht="15.75" x14ac:dyDescent="0.25">
      <c r="A77" s="4" t="s">
        <v>109</v>
      </c>
      <c r="B77" s="4">
        <v>140.36500000000001</v>
      </c>
      <c r="C77" s="4">
        <v>143.935</v>
      </c>
      <c r="D77" s="4">
        <v>144.91300000000001</v>
      </c>
      <c r="E77" s="4">
        <v>144</v>
      </c>
      <c r="F77" s="4">
        <v>143.196</v>
      </c>
      <c r="G77" s="4">
        <v>141.72</v>
      </c>
      <c r="H77" s="4">
        <v>140.50200000000001</v>
      </c>
      <c r="I77" s="4">
        <v>137.422</v>
      </c>
      <c r="J77" s="4">
        <v>132.86004399999999</v>
      </c>
      <c r="K77" s="4">
        <v>130.31325000000001</v>
      </c>
      <c r="L77" s="4">
        <v>89.549332000000007</v>
      </c>
      <c r="M77" s="4">
        <v>89.549332000000007</v>
      </c>
      <c r="N77" s="4">
        <v>67.690787999999998</v>
      </c>
    </row>
    <row r="78" spans="1:14" ht="15.75" x14ac:dyDescent="0.25">
      <c r="A78" s="5" t="s">
        <v>108</v>
      </c>
      <c r="B78" s="5">
        <v>140.61000000000001</v>
      </c>
      <c r="C78" s="5">
        <v>144.298</v>
      </c>
      <c r="D78" s="5">
        <v>146.04300000000001</v>
      </c>
      <c r="E78" s="5">
        <v>145.80600000000001</v>
      </c>
      <c r="F78" s="5">
        <v>145.27799999999999</v>
      </c>
      <c r="G78" s="5">
        <v>143.858</v>
      </c>
      <c r="H78" s="5">
        <v>141.898</v>
      </c>
      <c r="I78" s="5">
        <v>141.88399999999999</v>
      </c>
      <c r="J78" s="5">
        <v>138.59575599999999</v>
      </c>
      <c r="K78" s="5">
        <v>130.60767799999999</v>
      </c>
      <c r="L78" s="5">
        <v>89.549332000000007</v>
      </c>
      <c r="M78" s="5">
        <v>89.549332000000007</v>
      </c>
      <c r="N78" s="5">
        <v>67.690787999999998</v>
      </c>
    </row>
    <row r="79" spans="1:14" ht="15.75" x14ac:dyDescent="0.25">
      <c r="A79" s="4" t="s">
        <v>107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1"/>
  <sheetViews>
    <sheetView showGridLine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1" sqref="A21:XFD21"/>
    </sheetView>
  </sheetViews>
  <sheetFormatPr defaultRowHeight="15" x14ac:dyDescent="0.25"/>
  <cols>
    <col min="1" max="1" width="57.7109375" bestFit="1" customWidth="1"/>
    <col min="2" max="6" width="10.7109375" bestFit="1" customWidth="1"/>
    <col min="7" max="7" width="10.28515625" bestFit="1" customWidth="1"/>
    <col min="8" max="17" width="9.7109375" bestFit="1" customWidth="1"/>
  </cols>
  <sheetData>
    <row r="1" spans="1:17" ht="20.25" x14ac:dyDescent="0.3">
      <c r="A1" s="1" t="s">
        <v>0</v>
      </c>
    </row>
    <row r="2" spans="1:17" x14ac:dyDescent="0.25">
      <c r="A2" t="s">
        <v>1</v>
      </c>
    </row>
    <row r="4" spans="1:17" ht="16.5" x14ac:dyDescent="0.25">
      <c r="A4" s="2" t="s">
        <v>2</v>
      </c>
      <c r="B4" s="3">
        <v>42735</v>
      </c>
      <c r="C4" s="3">
        <v>42369</v>
      </c>
      <c r="D4" s="3">
        <v>42004</v>
      </c>
      <c r="E4" s="3">
        <v>41639</v>
      </c>
      <c r="F4" s="3">
        <v>41274</v>
      </c>
      <c r="G4" s="3">
        <v>40908</v>
      </c>
      <c r="H4" s="3">
        <v>40543</v>
      </c>
      <c r="I4" s="3">
        <v>40178</v>
      </c>
      <c r="J4" s="3">
        <v>39813</v>
      </c>
      <c r="K4" s="3">
        <v>39447</v>
      </c>
      <c r="L4" s="3">
        <v>39082</v>
      </c>
      <c r="M4" s="3">
        <v>38717</v>
      </c>
      <c r="N4" s="3">
        <v>38352</v>
      </c>
      <c r="O4" s="3">
        <v>37986</v>
      </c>
      <c r="P4" s="3">
        <v>37621</v>
      </c>
      <c r="Q4" s="3">
        <v>37256</v>
      </c>
    </row>
    <row r="6" spans="1:17" ht="16.5" x14ac:dyDescent="0.25">
      <c r="A6" s="2" t="s">
        <v>3</v>
      </c>
    </row>
    <row r="7" spans="1:17" ht="15.75" x14ac:dyDescent="0.25">
      <c r="A7" s="4" t="s">
        <v>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>
        <v>0.66700000000000004</v>
      </c>
      <c r="P7" s="4"/>
      <c r="Q7" s="4"/>
    </row>
    <row r="8" spans="1:17" ht="15.75" x14ac:dyDescent="0.25">
      <c r="A8" s="5" t="s">
        <v>5</v>
      </c>
      <c r="B8" s="5">
        <v>250.47</v>
      </c>
      <c r="C8" s="5">
        <v>129.852</v>
      </c>
      <c r="D8" s="5">
        <v>593.17499999999995</v>
      </c>
      <c r="E8" s="5">
        <v>347.48899999999998</v>
      </c>
      <c r="F8" s="5">
        <v>341.84100000000001</v>
      </c>
      <c r="G8" s="5">
        <v>175.38399999999999</v>
      </c>
      <c r="H8" s="5">
        <v>203.87</v>
      </c>
      <c r="I8" s="5">
        <v>187.297</v>
      </c>
      <c r="J8" s="5">
        <v>102.042</v>
      </c>
      <c r="K8" s="5">
        <v>40.588000000000001</v>
      </c>
      <c r="L8" s="5">
        <v>70.655000000000001</v>
      </c>
      <c r="M8" s="5">
        <v>62.976999999999997</v>
      </c>
      <c r="N8" s="5">
        <v>1.085</v>
      </c>
      <c r="O8" s="5">
        <v>0.66700000000000004</v>
      </c>
      <c r="P8" s="5">
        <v>0.79400000000000004</v>
      </c>
      <c r="Q8" s="5">
        <v>0.29699999999999999</v>
      </c>
    </row>
    <row r="9" spans="1:17" ht="15.75" x14ac:dyDescent="0.25">
      <c r="A9" s="4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ht="15.75" x14ac:dyDescent="0.25">
      <c r="A10" s="5" t="s">
        <v>7</v>
      </c>
      <c r="B10" s="5">
        <v>250.47</v>
      </c>
      <c r="C10" s="5">
        <v>129.852</v>
      </c>
      <c r="D10" s="5">
        <v>593.17499999999995</v>
      </c>
      <c r="E10" s="5">
        <v>347.48899999999998</v>
      </c>
      <c r="F10" s="5">
        <v>341.84100000000001</v>
      </c>
      <c r="G10" s="5">
        <v>175.38399999999999</v>
      </c>
      <c r="H10" s="5">
        <v>203.87</v>
      </c>
      <c r="I10" s="5">
        <v>187.297</v>
      </c>
      <c r="J10" s="5">
        <v>102.042</v>
      </c>
      <c r="K10" s="5">
        <v>40.588000000000001</v>
      </c>
      <c r="L10" s="5">
        <v>70.655000000000001</v>
      </c>
      <c r="M10" s="5">
        <v>62.976999999999997</v>
      </c>
      <c r="N10" s="5">
        <v>1.085</v>
      </c>
      <c r="O10" s="5">
        <v>0.66700000000000004</v>
      </c>
      <c r="P10" s="5">
        <v>0.79400000000000004</v>
      </c>
      <c r="Q10" s="5">
        <v>0.29699999999999999</v>
      </c>
    </row>
    <row r="11" spans="1:17" ht="15.75" x14ac:dyDescent="0.25">
      <c r="A11" s="4" t="s">
        <v>8</v>
      </c>
      <c r="B11" s="4">
        <v>625.53599999999994</v>
      </c>
      <c r="C11" s="4">
        <v>433.63799999999998</v>
      </c>
      <c r="D11" s="4">
        <v>279.83499999999998</v>
      </c>
      <c r="E11" s="4">
        <v>209.952</v>
      </c>
      <c r="F11" s="4">
        <v>175.524</v>
      </c>
      <c r="G11" s="4">
        <v>134.04300000000001</v>
      </c>
      <c r="H11" s="4">
        <v>102.03400000000001</v>
      </c>
      <c r="I11" s="4">
        <v>79.355999999999995</v>
      </c>
      <c r="J11" s="4">
        <v>81.302000000000007</v>
      </c>
      <c r="K11" s="4">
        <v>93.515000000000001</v>
      </c>
      <c r="L11" s="4">
        <v>71.867000000000004</v>
      </c>
      <c r="M11" s="4">
        <v>53.131999999999998</v>
      </c>
      <c r="N11" s="4">
        <v>38.506</v>
      </c>
      <c r="O11" s="4">
        <v>23.315999999999999</v>
      </c>
      <c r="P11" s="4"/>
      <c r="Q11" s="4"/>
    </row>
    <row r="12" spans="1:17" ht="15.75" x14ac:dyDescent="0.25">
      <c r="A12" s="5" t="s">
        <v>9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ht="15.75" x14ac:dyDescent="0.25">
      <c r="A13" s="4" t="s">
        <v>10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ht="15.75" x14ac:dyDescent="0.25">
      <c r="A14" s="5" t="s">
        <v>11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4.3099999999999996</v>
      </c>
      <c r="M14" s="5">
        <v>0</v>
      </c>
      <c r="N14" s="5">
        <v>0</v>
      </c>
      <c r="O14" s="5">
        <v>1.4</v>
      </c>
      <c r="P14" s="5"/>
      <c r="Q14" s="5"/>
    </row>
    <row r="15" spans="1:17" ht="15.75" x14ac:dyDescent="0.25">
      <c r="A15" s="4" t="s">
        <v>12</v>
      </c>
      <c r="B15" s="4">
        <v>625.53599999999994</v>
      </c>
      <c r="C15" s="4">
        <v>433.63799999999998</v>
      </c>
      <c r="D15" s="4">
        <v>279.83499999999998</v>
      </c>
      <c r="E15" s="4">
        <v>209.952</v>
      </c>
      <c r="F15" s="4">
        <v>175.524</v>
      </c>
      <c r="G15" s="4">
        <v>134.04300000000001</v>
      </c>
      <c r="H15" s="4">
        <v>102.03400000000001</v>
      </c>
      <c r="I15" s="4">
        <v>79.355999999999995</v>
      </c>
      <c r="J15" s="4">
        <v>81.302000000000007</v>
      </c>
      <c r="K15" s="4">
        <v>93.515000000000001</v>
      </c>
      <c r="L15" s="4">
        <v>76.177000000000007</v>
      </c>
      <c r="M15" s="4">
        <v>53.131999999999998</v>
      </c>
      <c r="N15" s="4">
        <v>38.506</v>
      </c>
      <c r="O15" s="4">
        <v>24.716000000000001</v>
      </c>
      <c r="P15" s="4"/>
      <c r="Q15" s="4"/>
    </row>
    <row r="16" spans="1:17" ht="15.75" x14ac:dyDescent="0.25">
      <c r="A16" s="5" t="s">
        <v>13</v>
      </c>
      <c r="B16" s="5"/>
      <c r="C16" s="5"/>
      <c r="D16" s="5"/>
      <c r="E16" s="5"/>
      <c r="F16" s="5"/>
      <c r="G16" s="5"/>
      <c r="H16" s="5">
        <v>0.83099999999999996</v>
      </c>
      <c r="I16" s="5">
        <v>0.78500000000000003</v>
      </c>
      <c r="J16" s="5">
        <v>0.73099999999999998</v>
      </c>
      <c r="K16" s="5">
        <v>1.18</v>
      </c>
      <c r="L16" s="5">
        <v>1.321</v>
      </c>
      <c r="M16" s="5">
        <v>0.88100000000000001</v>
      </c>
      <c r="N16" s="5">
        <v>1.8240000000000001</v>
      </c>
      <c r="O16" s="5"/>
      <c r="P16" s="5"/>
      <c r="Q16" s="5"/>
    </row>
    <row r="17" spans="1:17" ht="15.75" x14ac:dyDescent="0.25">
      <c r="A17" s="4" t="s">
        <v>14</v>
      </c>
      <c r="B17" s="4"/>
      <c r="C17" s="4"/>
      <c r="D17" s="4"/>
      <c r="E17" s="4"/>
      <c r="F17" s="4"/>
      <c r="G17" s="4"/>
      <c r="H17" s="4">
        <v>0</v>
      </c>
      <c r="I17" s="4">
        <v>7.0999999999999994E-2</v>
      </c>
      <c r="J17" s="4">
        <v>6.0000000000000001E-3</v>
      </c>
      <c r="K17" s="4">
        <v>0.20799999999999999</v>
      </c>
      <c r="L17" s="4">
        <v>0.13300000000000001</v>
      </c>
      <c r="M17" s="4">
        <v>9.5000000000000001E-2</v>
      </c>
      <c r="N17" s="4">
        <v>0.39900000000000002</v>
      </c>
      <c r="O17" s="4"/>
      <c r="P17" s="4"/>
      <c r="Q17" s="4"/>
    </row>
    <row r="18" spans="1:17" ht="15.75" x14ac:dyDescent="0.25">
      <c r="A18" s="5" t="s">
        <v>15</v>
      </c>
      <c r="B18" s="5"/>
      <c r="C18" s="5"/>
      <c r="D18" s="5"/>
      <c r="E18" s="5"/>
      <c r="F18" s="5"/>
      <c r="G18" s="5"/>
      <c r="H18" s="5">
        <v>214.524</v>
      </c>
      <c r="I18" s="5">
        <v>147.63200000000001</v>
      </c>
      <c r="J18" s="5">
        <v>187.072</v>
      </c>
      <c r="K18" s="5">
        <v>169.56</v>
      </c>
      <c r="L18" s="5">
        <v>83.617999999999995</v>
      </c>
      <c r="M18" s="5">
        <v>57.518000000000001</v>
      </c>
      <c r="N18" s="5">
        <v>50.802</v>
      </c>
      <c r="O18" s="5"/>
      <c r="P18" s="5"/>
      <c r="Q18" s="5"/>
    </row>
    <row r="19" spans="1:17" ht="15.75" x14ac:dyDescent="0.25">
      <c r="A19" s="4" t="s">
        <v>16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ht="15.75" x14ac:dyDescent="0.25">
      <c r="A20" s="5" t="s">
        <v>17</v>
      </c>
      <c r="B20" s="5"/>
      <c r="C20" s="5"/>
      <c r="D20" s="5"/>
      <c r="E20" s="5"/>
      <c r="F20" s="5"/>
      <c r="G20" s="5"/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/>
      <c r="P20" s="5"/>
      <c r="Q20" s="5"/>
    </row>
    <row r="21" spans="1:17" ht="15.75" x14ac:dyDescent="0.25">
      <c r="A21" s="4" t="s">
        <v>18</v>
      </c>
      <c r="B21" s="4">
        <v>917.49099999999999</v>
      </c>
      <c r="C21" s="4">
        <v>783.03099999999995</v>
      </c>
      <c r="D21" s="4">
        <v>536.71400000000006</v>
      </c>
      <c r="E21" s="4">
        <v>469.00599999999997</v>
      </c>
      <c r="F21" s="4">
        <v>319.286</v>
      </c>
      <c r="G21" s="4">
        <v>324.40899999999999</v>
      </c>
      <c r="H21" s="4">
        <v>215.35499999999999</v>
      </c>
      <c r="I21" s="4">
        <v>148.488</v>
      </c>
      <c r="J21" s="4">
        <v>182.232</v>
      </c>
      <c r="K21" s="4">
        <v>166.08199999999999</v>
      </c>
      <c r="L21" s="4">
        <v>81.031000000000006</v>
      </c>
      <c r="M21" s="4">
        <v>53.606999999999999</v>
      </c>
      <c r="N21" s="4">
        <v>48.055</v>
      </c>
      <c r="O21" s="4">
        <v>21.849</v>
      </c>
      <c r="P21" s="4">
        <v>13.904999999999999</v>
      </c>
      <c r="Q21" s="4">
        <v>4.4189999999999996</v>
      </c>
    </row>
    <row r="22" spans="1:17" ht="15.75" x14ac:dyDescent="0.25">
      <c r="A22" s="5" t="s">
        <v>19</v>
      </c>
      <c r="B22" s="5">
        <v>183.393</v>
      </c>
      <c r="C22" s="5">
        <v>152.24199999999999</v>
      </c>
      <c r="D22" s="5">
        <v>87.177000000000007</v>
      </c>
      <c r="E22" s="5">
        <v>63.987000000000002</v>
      </c>
      <c r="F22" s="5">
        <v>43.896000000000001</v>
      </c>
      <c r="G22" s="5">
        <v>39.643000000000001</v>
      </c>
      <c r="H22" s="5">
        <v>19.326000000000001</v>
      </c>
      <c r="I22" s="5">
        <v>19.989000000000001</v>
      </c>
      <c r="J22" s="5">
        <v>18.023</v>
      </c>
      <c r="K22" s="5">
        <v>11.641999999999999</v>
      </c>
      <c r="L22" s="5">
        <v>8.9440000000000008</v>
      </c>
      <c r="M22" s="5">
        <v>5.2519999999999998</v>
      </c>
      <c r="N22" s="5"/>
      <c r="O22" s="5"/>
      <c r="P22" s="5"/>
      <c r="Q22" s="5"/>
    </row>
    <row r="23" spans="1:17" ht="15.75" x14ac:dyDescent="0.25">
      <c r="A23" s="4" t="s">
        <v>20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ht="15.75" x14ac:dyDescent="0.25">
      <c r="A24" s="5" t="s">
        <v>21</v>
      </c>
      <c r="B24" s="5"/>
      <c r="C24" s="5"/>
      <c r="D24" s="5">
        <v>52.497999999999998</v>
      </c>
      <c r="E24" s="5">
        <v>38.377000000000002</v>
      </c>
      <c r="F24" s="5">
        <v>23.050999999999998</v>
      </c>
      <c r="G24" s="5">
        <v>16.184000000000001</v>
      </c>
      <c r="H24" s="5">
        <v>15.265000000000001</v>
      </c>
      <c r="I24" s="5">
        <v>12.87</v>
      </c>
      <c r="J24" s="5">
        <v>12.824</v>
      </c>
      <c r="K24" s="5">
        <v>10.417999999999999</v>
      </c>
      <c r="L24" s="5">
        <v>8.1449999999999996</v>
      </c>
      <c r="M24" s="5">
        <v>6.8220000000000001</v>
      </c>
      <c r="N24" s="5">
        <v>6.4470000000000001</v>
      </c>
      <c r="O24" s="5">
        <v>2.7959999999999998</v>
      </c>
      <c r="P24" s="5"/>
      <c r="Q24" s="5"/>
    </row>
    <row r="25" spans="1:17" ht="15.75" x14ac:dyDescent="0.25">
      <c r="A25" s="4" t="s">
        <v>22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2.37</v>
      </c>
      <c r="O25" s="4">
        <v>3.1509999999999998</v>
      </c>
      <c r="P25" s="4"/>
      <c r="Q25" s="4"/>
    </row>
    <row r="26" spans="1:17" ht="15.75" x14ac:dyDescent="0.25">
      <c r="A26" s="5" t="s">
        <v>23</v>
      </c>
      <c r="B26" s="5">
        <v>1976.89</v>
      </c>
      <c r="C26" s="5">
        <v>1498.7629999999999</v>
      </c>
      <c r="D26" s="5">
        <v>1549.3989999999999</v>
      </c>
      <c r="E26" s="5">
        <v>1128.8109999999999</v>
      </c>
      <c r="F26" s="5">
        <v>903.59799999999996</v>
      </c>
      <c r="G26" s="5">
        <v>689.66300000000001</v>
      </c>
      <c r="H26" s="5">
        <v>555.85</v>
      </c>
      <c r="I26" s="5">
        <v>448</v>
      </c>
      <c r="J26" s="5">
        <v>396.423</v>
      </c>
      <c r="K26" s="5">
        <v>322.245</v>
      </c>
      <c r="L26" s="5">
        <v>244.952</v>
      </c>
      <c r="M26" s="5">
        <v>181.79</v>
      </c>
      <c r="N26" s="5">
        <v>96.462999999999994</v>
      </c>
      <c r="O26" s="5">
        <v>50.383000000000003</v>
      </c>
      <c r="P26" s="5">
        <v>14.699</v>
      </c>
      <c r="Q26" s="5">
        <v>4.7160000000000002</v>
      </c>
    </row>
    <row r="27" spans="1:17" ht="15.75" x14ac:dyDescent="0.25">
      <c r="A27" s="4" t="s">
        <v>24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ht="15.75" x14ac:dyDescent="0.25">
      <c r="A28" s="5" t="s">
        <v>25</v>
      </c>
      <c r="B28" s="5"/>
      <c r="C28" s="5">
        <v>17.628</v>
      </c>
      <c r="D28" s="5">
        <v>17.628</v>
      </c>
      <c r="E28" s="5">
        <v>17.628</v>
      </c>
      <c r="F28" s="5">
        <v>17.628</v>
      </c>
      <c r="G28" s="5">
        <v>17.628</v>
      </c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ht="15.75" x14ac:dyDescent="0.25">
      <c r="A29" s="4" t="s">
        <v>26</v>
      </c>
      <c r="B29" s="4"/>
      <c r="C29" s="4">
        <v>47.137</v>
      </c>
      <c r="D29" s="4">
        <v>46.418999999999997</v>
      </c>
      <c r="E29" s="4">
        <v>45.902999999999999</v>
      </c>
      <c r="F29" s="4">
        <v>42.533000000000001</v>
      </c>
      <c r="G29" s="4">
        <v>42.140999999999998</v>
      </c>
      <c r="H29" s="4"/>
      <c r="I29" s="4"/>
      <c r="J29" s="4"/>
      <c r="K29" s="4"/>
      <c r="L29" s="4">
        <v>6.7</v>
      </c>
      <c r="M29" s="4">
        <v>4.0579999999999998</v>
      </c>
      <c r="N29" s="4">
        <v>3.1509999999999998</v>
      </c>
      <c r="O29" s="4"/>
      <c r="P29" s="4"/>
      <c r="Q29" s="4"/>
    </row>
    <row r="30" spans="1:17" ht="15.75" x14ac:dyDescent="0.25">
      <c r="A30" s="5" t="s">
        <v>27</v>
      </c>
      <c r="B30" s="5"/>
      <c r="C30" s="5">
        <v>400.58199999999999</v>
      </c>
      <c r="D30" s="5">
        <v>269.38900000000001</v>
      </c>
      <c r="E30" s="5">
        <v>205.089</v>
      </c>
      <c r="F30" s="5">
        <v>166.65100000000001</v>
      </c>
      <c r="G30" s="5">
        <v>143.69399999999999</v>
      </c>
      <c r="H30" s="5">
        <v>84.831000000000003</v>
      </c>
      <c r="I30" s="5">
        <v>77.989000000000004</v>
      </c>
      <c r="J30" s="5">
        <v>67.319000000000003</v>
      </c>
      <c r="K30" s="5">
        <v>51.015000000000001</v>
      </c>
      <c r="L30" s="5">
        <v>34.146000000000001</v>
      </c>
      <c r="M30" s="5">
        <v>27.050999999999998</v>
      </c>
      <c r="N30" s="5">
        <v>15.122999999999999</v>
      </c>
      <c r="O30" s="5"/>
      <c r="P30" s="5"/>
      <c r="Q30" s="5"/>
    </row>
    <row r="31" spans="1:17" ht="15.75" x14ac:dyDescent="0.25">
      <c r="A31" s="4" t="s">
        <v>28</v>
      </c>
      <c r="B31" s="4"/>
      <c r="C31" s="4">
        <v>4.0019999999999998</v>
      </c>
      <c r="D31" s="4">
        <v>3.1749999999999998</v>
      </c>
      <c r="E31" s="4">
        <v>1.2190000000000001</v>
      </c>
      <c r="F31" s="4">
        <v>1.246</v>
      </c>
      <c r="G31" s="4">
        <v>0.97</v>
      </c>
      <c r="H31" s="4">
        <v>32.113</v>
      </c>
      <c r="I31" s="4">
        <v>27.713999999999999</v>
      </c>
      <c r="J31" s="4">
        <v>22.341999999999999</v>
      </c>
      <c r="K31" s="4">
        <v>10.663</v>
      </c>
      <c r="L31" s="4">
        <v>2.4E-2</v>
      </c>
      <c r="M31" s="4">
        <v>2.4E-2</v>
      </c>
      <c r="N31" s="4">
        <v>5.1999999999999998E-2</v>
      </c>
      <c r="O31" s="4"/>
      <c r="P31" s="4"/>
      <c r="Q31" s="4"/>
    </row>
    <row r="32" spans="1:17" ht="15.75" x14ac:dyDescent="0.25">
      <c r="A32" s="5" t="s">
        <v>29</v>
      </c>
      <c r="B32" s="5"/>
      <c r="C32" s="5">
        <v>147.58099999999999</v>
      </c>
      <c r="D32" s="5">
        <v>57.677</v>
      </c>
      <c r="E32" s="5">
        <v>28.471</v>
      </c>
      <c r="F32" s="5">
        <v>23.004999999999999</v>
      </c>
      <c r="G32" s="5">
        <v>9.16</v>
      </c>
      <c r="H32" s="5">
        <v>7.2229999999999999</v>
      </c>
      <c r="I32" s="5">
        <v>12.532</v>
      </c>
      <c r="J32" s="5">
        <v>11.91</v>
      </c>
      <c r="K32" s="5">
        <v>10.411</v>
      </c>
      <c r="L32" s="5">
        <v>8.3460000000000001</v>
      </c>
      <c r="M32" s="5"/>
      <c r="N32" s="5"/>
      <c r="O32" s="5"/>
      <c r="P32" s="5"/>
      <c r="Q32" s="5"/>
    </row>
    <row r="33" spans="1:17" ht="15.75" x14ac:dyDescent="0.25">
      <c r="A33" s="4" t="s">
        <v>30</v>
      </c>
      <c r="B33" s="4"/>
      <c r="C33" s="4">
        <v>214.834</v>
      </c>
      <c r="D33" s="4">
        <v>128.08799999999999</v>
      </c>
      <c r="E33" s="4">
        <v>97.775999999999996</v>
      </c>
      <c r="F33" s="4">
        <v>75.058000000000007</v>
      </c>
      <c r="G33" s="4">
        <v>60.216999999999999</v>
      </c>
      <c r="H33" s="4">
        <v>38.738999999999997</v>
      </c>
      <c r="I33" s="4">
        <v>24.347000000000001</v>
      </c>
      <c r="J33" s="4">
        <v>18.536000000000001</v>
      </c>
      <c r="K33" s="4">
        <v>11.598000000000001</v>
      </c>
      <c r="L33" s="4"/>
      <c r="M33" s="4"/>
      <c r="N33" s="4"/>
      <c r="O33" s="4"/>
      <c r="P33" s="4"/>
      <c r="Q33" s="4"/>
    </row>
    <row r="34" spans="1:17" ht="15.75" x14ac:dyDescent="0.25">
      <c r="A34" s="5" t="s">
        <v>31</v>
      </c>
      <c r="B34" s="5"/>
      <c r="C34" s="5">
        <v>831.76400000000001</v>
      </c>
      <c r="D34" s="5">
        <v>522.37599999999998</v>
      </c>
      <c r="E34" s="5">
        <v>396.08600000000001</v>
      </c>
      <c r="F34" s="5">
        <v>326.12099999999998</v>
      </c>
      <c r="G34" s="5">
        <v>273.81</v>
      </c>
      <c r="H34" s="5">
        <v>162.90600000000001</v>
      </c>
      <c r="I34" s="5">
        <v>142.58199999999999</v>
      </c>
      <c r="J34" s="5">
        <v>120.107</v>
      </c>
      <c r="K34" s="5">
        <v>83.686999999999998</v>
      </c>
      <c r="L34" s="5">
        <v>49.216000000000001</v>
      </c>
      <c r="M34" s="5">
        <v>31.132999999999999</v>
      </c>
      <c r="N34" s="5">
        <v>18.326000000000001</v>
      </c>
      <c r="O34" s="5">
        <v>4.1280000000000001</v>
      </c>
      <c r="P34" s="5"/>
      <c r="Q34" s="5"/>
    </row>
    <row r="35" spans="1:17" ht="15.75" x14ac:dyDescent="0.25">
      <c r="A35" s="4" t="s">
        <v>32</v>
      </c>
      <c r="B35" s="4"/>
      <c r="C35" s="4">
        <v>-293.233</v>
      </c>
      <c r="D35" s="4">
        <v>-216.81200000000001</v>
      </c>
      <c r="E35" s="4">
        <v>-172.13399999999999</v>
      </c>
      <c r="F35" s="4">
        <v>-145.27099999999999</v>
      </c>
      <c r="G35" s="4">
        <v>-114.675</v>
      </c>
      <c r="H35" s="4">
        <v>-86.778999999999996</v>
      </c>
      <c r="I35" s="4">
        <v>-69.656000000000006</v>
      </c>
      <c r="J35" s="4">
        <v>-46.558999999999997</v>
      </c>
      <c r="K35" s="4">
        <v>-31.355</v>
      </c>
      <c r="L35" s="4">
        <v>-19.292999999999999</v>
      </c>
      <c r="M35" s="4">
        <v>-10.268000000000001</v>
      </c>
      <c r="N35" s="4">
        <v>-4.1150000000000002</v>
      </c>
      <c r="O35" s="4"/>
      <c r="P35" s="4"/>
      <c r="Q35" s="4"/>
    </row>
    <row r="36" spans="1:17" ht="15.75" x14ac:dyDescent="0.25">
      <c r="A36" s="5" t="s">
        <v>33</v>
      </c>
      <c r="B36" s="5">
        <v>804.21100000000001</v>
      </c>
      <c r="C36" s="5">
        <v>538.53099999999995</v>
      </c>
      <c r="D36" s="5">
        <v>305.56400000000002</v>
      </c>
      <c r="E36" s="5">
        <v>223.952</v>
      </c>
      <c r="F36" s="5">
        <v>180.85</v>
      </c>
      <c r="G36" s="5">
        <v>159.13499999999999</v>
      </c>
      <c r="H36" s="5">
        <v>76.126999999999995</v>
      </c>
      <c r="I36" s="5">
        <v>72.926000000000002</v>
      </c>
      <c r="J36" s="5">
        <v>73.548000000000002</v>
      </c>
      <c r="K36" s="5">
        <v>52.332000000000001</v>
      </c>
      <c r="L36" s="5">
        <v>29.922999999999998</v>
      </c>
      <c r="M36" s="5">
        <v>20.864999999999998</v>
      </c>
      <c r="N36" s="5">
        <v>14.211</v>
      </c>
      <c r="O36" s="5">
        <v>4.1280000000000001</v>
      </c>
      <c r="P36" s="5"/>
      <c r="Q36" s="5"/>
    </row>
    <row r="37" spans="1:17" ht="15.75" x14ac:dyDescent="0.25">
      <c r="A37" s="4" t="s">
        <v>34</v>
      </c>
      <c r="B37" s="4">
        <v>563.59100000000001</v>
      </c>
      <c r="C37" s="4">
        <v>585.18100000000004</v>
      </c>
      <c r="D37" s="4">
        <v>123.256</v>
      </c>
      <c r="E37" s="4">
        <v>122.244</v>
      </c>
      <c r="F37" s="4">
        <v>0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ht="15.75" x14ac:dyDescent="0.25">
      <c r="A38" s="5" t="s">
        <v>35</v>
      </c>
      <c r="B38" s="5">
        <v>64.31</v>
      </c>
      <c r="C38" s="5">
        <v>75.686000000000007</v>
      </c>
      <c r="D38" s="5">
        <v>26.23</v>
      </c>
      <c r="E38" s="5">
        <v>24.097000000000001</v>
      </c>
      <c r="F38" s="5">
        <v>4.4829999999999997</v>
      </c>
      <c r="G38" s="5">
        <v>5.5350000000000001</v>
      </c>
      <c r="H38" s="5">
        <v>3.9140000000000001</v>
      </c>
      <c r="I38" s="5">
        <v>5.681</v>
      </c>
      <c r="J38" s="5">
        <v>5.47</v>
      </c>
      <c r="K38" s="5">
        <v>6.47</v>
      </c>
      <c r="L38" s="5">
        <v>7.875</v>
      </c>
      <c r="M38" s="5"/>
      <c r="N38" s="5"/>
      <c r="O38" s="5"/>
      <c r="P38" s="5"/>
      <c r="Q38" s="5"/>
    </row>
    <row r="39" spans="1:17" ht="15.75" x14ac:dyDescent="0.25">
      <c r="A39" s="4" t="s">
        <v>36</v>
      </c>
      <c r="B39" s="4">
        <v>627.90099999999995</v>
      </c>
      <c r="C39" s="4">
        <v>660.86699999999996</v>
      </c>
      <c r="D39" s="4">
        <v>149.48599999999999</v>
      </c>
      <c r="E39" s="4">
        <v>146.34100000000001</v>
      </c>
      <c r="F39" s="4">
        <v>4.4829999999999997</v>
      </c>
      <c r="G39" s="4">
        <v>5.5350000000000001</v>
      </c>
      <c r="H39" s="4">
        <v>3.9140000000000001</v>
      </c>
      <c r="I39" s="4">
        <v>5.681</v>
      </c>
      <c r="J39" s="4">
        <v>5.47</v>
      </c>
      <c r="K39" s="4">
        <v>6.47</v>
      </c>
      <c r="L39" s="4">
        <v>7.875</v>
      </c>
      <c r="M39" s="4"/>
      <c r="N39" s="4"/>
      <c r="O39" s="4"/>
      <c r="P39" s="4"/>
      <c r="Q39" s="4"/>
    </row>
    <row r="40" spans="1:17" ht="15.75" x14ac:dyDescent="0.25">
      <c r="A40" s="5" t="s">
        <v>37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</row>
    <row r="41" spans="1:17" ht="15.75" x14ac:dyDescent="0.25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1:17" ht="15.75" x14ac:dyDescent="0.25">
      <c r="A42" s="5" t="s">
        <v>39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</row>
    <row r="43" spans="1:17" ht="15.75" x14ac:dyDescent="0.25">
      <c r="A43" s="4" t="s">
        <v>40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7" ht="15.75" x14ac:dyDescent="0.25">
      <c r="A44" s="5" t="s">
        <v>41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1:17" ht="15.75" x14ac:dyDescent="0.25">
      <c r="A45" s="4" t="s">
        <v>42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1:17" ht="15.75" x14ac:dyDescent="0.25">
      <c r="A46" s="5" t="s">
        <v>43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</row>
    <row r="47" spans="1:17" ht="15.75" x14ac:dyDescent="0.25">
      <c r="A47" s="4" t="s">
        <v>44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 ht="15.75" x14ac:dyDescent="0.25">
      <c r="A48" s="5" t="s">
        <v>45</v>
      </c>
      <c r="B48" s="5">
        <v>135.69200000000001</v>
      </c>
      <c r="C48" s="5">
        <v>92.156999999999996</v>
      </c>
      <c r="D48" s="5">
        <v>33.57</v>
      </c>
      <c r="E48" s="5">
        <v>31.094000000000001</v>
      </c>
      <c r="F48" s="5">
        <v>22.606000000000002</v>
      </c>
      <c r="G48" s="5">
        <v>15.885</v>
      </c>
      <c r="H48" s="5">
        <v>21.274999999999999</v>
      </c>
      <c r="I48" s="5">
        <v>13.907999999999999</v>
      </c>
      <c r="J48" s="5">
        <v>8.6869999999999994</v>
      </c>
      <c r="K48" s="5">
        <v>8.173</v>
      </c>
      <c r="L48" s="5">
        <v>5.18</v>
      </c>
      <c r="M48" s="5"/>
      <c r="N48" s="5"/>
      <c r="O48" s="5">
        <v>2.1000000000000001E-2</v>
      </c>
      <c r="P48" s="5"/>
      <c r="Q48" s="5"/>
    </row>
    <row r="49" spans="1:17" ht="15.75" x14ac:dyDescent="0.25">
      <c r="A49" s="4" t="s">
        <v>46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 ht="15.75" x14ac:dyDescent="0.25">
      <c r="A50" s="5" t="s">
        <v>47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</row>
    <row r="51" spans="1:17" ht="15.75" x14ac:dyDescent="0.25">
      <c r="A51" s="4" t="s">
        <v>48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7" ht="15.75" x14ac:dyDescent="0.25">
      <c r="A52" s="5" t="s">
        <v>49</v>
      </c>
      <c r="B52" s="5">
        <v>110.20399999999999</v>
      </c>
      <c r="C52" s="5">
        <v>78.581999999999994</v>
      </c>
      <c r="D52" s="5">
        <v>57.064</v>
      </c>
      <c r="E52" s="5">
        <v>47.542999999999999</v>
      </c>
      <c r="F52" s="5">
        <v>45.545999999999999</v>
      </c>
      <c r="G52" s="5">
        <v>48.991999999999997</v>
      </c>
      <c r="H52" s="5">
        <v>18.212</v>
      </c>
      <c r="I52" s="5">
        <v>5.0730000000000004</v>
      </c>
      <c r="J52" s="5">
        <v>3.427</v>
      </c>
      <c r="K52" s="5">
        <v>1.393</v>
      </c>
      <c r="L52" s="5">
        <v>1.4379999999999999</v>
      </c>
      <c r="M52" s="5">
        <v>1.032</v>
      </c>
      <c r="N52" s="5">
        <v>0.30299999999999999</v>
      </c>
      <c r="O52" s="5">
        <v>0.214</v>
      </c>
      <c r="P52" s="5"/>
      <c r="Q52" s="5"/>
    </row>
    <row r="53" spans="1:17" ht="15.75" x14ac:dyDescent="0.25">
      <c r="A53" s="4" t="s">
        <v>50</v>
      </c>
      <c r="B53" s="4">
        <v>1678.008</v>
      </c>
      <c r="C53" s="4">
        <v>1370.1369999999999</v>
      </c>
      <c r="D53" s="4">
        <v>545.68399999999997</v>
      </c>
      <c r="E53" s="4">
        <v>448.93</v>
      </c>
      <c r="F53" s="4">
        <v>253.48500000000001</v>
      </c>
      <c r="G53" s="4">
        <v>229.547</v>
      </c>
      <c r="H53" s="4">
        <v>119.52800000000001</v>
      </c>
      <c r="I53" s="4">
        <v>97.587999999999994</v>
      </c>
      <c r="J53" s="4">
        <v>91.132000000000005</v>
      </c>
      <c r="K53" s="4">
        <v>68.367999999999995</v>
      </c>
      <c r="L53" s="4">
        <v>44.415999999999997</v>
      </c>
      <c r="M53" s="4">
        <v>21.896999999999998</v>
      </c>
      <c r="N53" s="4">
        <v>14.513999999999999</v>
      </c>
      <c r="O53" s="4">
        <v>4.3419999999999996</v>
      </c>
      <c r="P53" s="4"/>
      <c r="Q53" s="4"/>
    </row>
    <row r="54" spans="1:17" ht="15.75" x14ac:dyDescent="0.25">
      <c r="A54" s="5" t="s">
        <v>51</v>
      </c>
      <c r="B54" s="5">
        <v>3654.8980000000001</v>
      </c>
      <c r="C54" s="5">
        <v>2868.9</v>
      </c>
      <c r="D54" s="5">
        <v>2095.0830000000001</v>
      </c>
      <c r="E54" s="5">
        <v>1577.741</v>
      </c>
      <c r="F54" s="5">
        <v>1157.0830000000001</v>
      </c>
      <c r="G54" s="5">
        <v>919.21</v>
      </c>
      <c r="H54" s="5">
        <v>675.37800000000004</v>
      </c>
      <c r="I54" s="5">
        <v>545.58799999999997</v>
      </c>
      <c r="J54" s="5">
        <v>487.55500000000001</v>
      </c>
      <c r="K54" s="5">
        <v>390.613</v>
      </c>
      <c r="L54" s="5">
        <v>289.36799999999999</v>
      </c>
      <c r="M54" s="5">
        <v>203.68700000000001</v>
      </c>
      <c r="N54" s="5">
        <v>110.977</v>
      </c>
      <c r="O54" s="5">
        <v>54.725000000000001</v>
      </c>
      <c r="P54" s="5">
        <v>29.524000000000001</v>
      </c>
      <c r="Q54" s="5">
        <v>9.5389999999999997</v>
      </c>
    </row>
    <row r="56" spans="1:17" ht="16.5" x14ac:dyDescent="0.25">
      <c r="A56" s="2" t="s">
        <v>52</v>
      </c>
    </row>
    <row r="57" spans="1:17" ht="15.75" x14ac:dyDescent="0.25">
      <c r="A57" s="4" t="s">
        <v>53</v>
      </c>
      <c r="B57" s="4">
        <v>418.565</v>
      </c>
      <c r="C57" s="4">
        <v>200.46</v>
      </c>
      <c r="D57" s="4">
        <v>210.43199999999999</v>
      </c>
      <c r="E57" s="4">
        <v>165.45599999999999</v>
      </c>
      <c r="F57" s="4">
        <v>143.68899999999999</v>
      </c>
      <c r="G57" s="4">
        <v>100.527</v>
      </c>
      <c r="H57" s="4">
        <v>84.679000000000002</v>
      </c>
      <c r="I57" s="4">
        <v>68.709999999999994</v>
      </c>
      <c r="J57" s="4">
        <v>72.435000000000002</v>
      </c>
      <c r="K57" s="4">
        <v>55.012</v>
      </c>
      <c r="L57" s="4">
        <v>42.718000000000004</v>
      </c>
      <c r="M57" s="4">
        <v>31.699000000000002</v>
      </c>
      <c r="N57" s="4">
        <v>20.62</v>
      </c>
      <c r="O57" s="4">
        <v>10.874000000000001</v>
      </c>
      <c r="P57" s="4"/>
      <c r="Q57" s="4"/>
    </row>
    <row r="58" spans="1:17" ht="15.75" x14ac:dyDescent="0.25">
      <c r="A58" s="5" t="s">
        <v>54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</row>
    <row r="59" spans="1:17" ht="15.75" x14ac:dyDescent="0.25">
      <c r="A59" s="4" t="s">
        <v>55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>
        <v>1.05</v>
      </c>
      <c r="P59" s="4"/>
      <c r="Q59" s="4"/>
    </row>
    <row r="60" spans="1:17" ht="15.75" x14ac:dyDescent="0.25">
      <c r="A60" s="5" t="s">
        <v>56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/>
      <c r="Q60" s="5"/>
    </row>
    <row r="61" spans="1:17" ht="15.75" x14ac:dyDescent="0.25">
      <c r="A61" s="4" t="s">
        <v>57</v>
      </c>
      <c r="B61" s="4">
        <v>418.565</v>
      </c>
      <c r="C61" s="4">
        <v>200.46</v>
      </c>
      <c r="D61" s="4">
        <v>210.43199999999999</v>
      </c>
      <c r="E61" s="4">
        <v>165.45599999999999</v>
      </c>
      <c r="F61" s="4">
        <v>143.68899999999999</v>
      </c>
      <c r="G61" s="4">
        <v>100.527</v>
      </c>
      <c r="H61" s="4">
        <v>84.679000000000002</v>
      </c>
      <c r="I61" s="4">
        <v>68.709999999999994</v>
      </c>
      <c r="J61" s="4">
        <v>72.435000000000002</v>
      </c>
      <c r="K61" s="4">
        <v>55.012</v>
      </c>
      <c r="L61" s="4">
        <v>42.718000000000004</v>
      </c>
      <c r="M61" s="4">
        <v>31.699000000000002</v>
      </c>
      <c r="N61" s="4">
        <v>20.62</v>
      </c>
      <c r="O61" s="4">
        <v>11.923999999999999</v>
      </c>
      <c r="P61" s="4"/>
      <c r="Q61" s="4"/>
    </row>
    <row r="62" spans="1:17" ht="15.75" x14ac:dyDescent="0.25">
      <c r="A62" s="5" t="s">
        <v>58</v>
      </c>
      <c r="B62" s="5">
        <v>208.75</v>
      </c>
      <c r="C62" s="5">
        <v>192.935</v>
      </c>
      <c r="D62" s="5">
        <v>147.68100000000001</v>
      </c>
      <c r="E62" s="5">
        <v>133.72900000000001</v>
      </c>
      <c r="F62" s="5">
        <v>85.076999999999998</v>
      </c>
      <c r="G62" s="5">
        <v>69.284999999999997</v>
      </c>
      <c r="H62" s="5">
        <v>55.137999999999998</v>
      </c>
      <c r="I62" s="5">
        <v>40.884999999999998</v>
      </c>
      <c r="J62" s="5">
        <v>25.905000000000001</v>
      </c>
      <c r="K62" s="5">
        <v>36.110999999999997</v>
      </c>
      <c r="L62" s="5">
        <v>25.402999999999999</v>
      </c>
      <c r="M62" s="5">
        <v>11.449</v>
      </c>
      <c r="N62" s="5">
        <v>14.526</v>
      </c>
      <c r="O62" s="5">
        <v>4.22</v>
      </c>
      <c r="P62" s="5"/>
      <c r="Q62" s="5"/>
    </row>
    <row r="63" spans="1:17" ht="15.75" x14ac:dyDescent="0.25">
      <c r="A63" s="4" t="s">
        <v>59</v>
      </c>
      <c r="B63" s="4">
        <v>627.31500000000005</v>
      </c>
      <c r="C63" s="4">
        <v>393.39499999999998</v>
      </c>
      <c r="D63" s="4">
        <v>358.113</v>
      </c>
      <c r="E63" s="4">
        <v>299.185</v>
      </c>
      <c r="F63" s="4">
        <v>228.76599999999999</v>
      </c>
      <c r="G63" s="4">
        <v>169.81200000000001</v>
      </c>
      <c r="H63" s="4">
        <v>139.81700000000001</v>
      </c>
      <c r="I63" s="4">
        <v>109.595</v>
      </c>
      <c r="J63" s="4">
        <v>98.34</v>
      </c>
      <c r="K63" s="4">
        <v>91.123000000000005</v>
      </c>
      <c r="L63" s="4">
        <v>68.120999999999995</v>
      </c>
      <c r="M63" s="4">
        <v>43.148000000000003</v>
      </c>
      <c r="N63" s="4">
        <v>35.146000000000001</v>
      </c>
      <c r="O63" s="4">
        <v>16.143999999999998</v>
      </c>
      <c r="P63" s="4"/>
      <c r="Q63" s="4"/>
    </row>
    <row r="64" spans="1:17" ht="15.75" x14ac:dyDescent="0.25">
      <c r="A64" s="5" t="s">
        <v>60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</row>
    <row r="65" spans="1:17" ht="15.75" x14ac:dyDescent="0.25">
      <c r="A65" s="4" t="s">
        <v>61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</row>
    <row r="66" spans="1:17" ht="15.75" x14ac:dyDescent="0.25">
      <c r="A66" s="5" t="s">
        <v>62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</row>
    <row r="67" spans="1:17" ht="15.75" x14ac:dyDescent="0.25">
      <c r="A67" s="4" t="s">
        <v>63</v>
      </c>
      <c r="B67" s="4"/>
      <c r="C67" s="4"/>
      <c r="D67" s="4"/>
      <c r="E67" s="4"/>
      <c r="F67" s="4">
        <v>0</v>
      </c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</row>
    <row r="68" spans="1:17" ht="15.75" x14ac:dyDescent="0.25">
      <c r="A68" s="5" t="s">
        <v>64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</row>
    <row r="69" spans="1:17" ht="15.75" x14ac:dyDescent="0.25">
      <c r="A69" s="4" t="s">
        <v>65</v>
      </c>
      <c r="B69" s="4">
        <v>27</v>
      </c>
      <c r="C69" s="4">
        <v>42</v>
      </c>
      <c r="D69" s="4">
        <v>28.951000000000001</v>
      </c>
      <c r="E69" s="4">
        <v>104.97199999999999</v>
      </c>
      <c r="F69" s="4">
        <v>9.1319999999999997</v>
      </c>
      <c r="G69" s="4">
        <v>6.8819999999999997</v>
      </c>
      <c r="H69" s="4">
        <v>6.8650000000000002</v>
      </c>
      <c r="I69" s="4">
        <v>9.1780000000000008</v>
      </c>
      <c r="J69" s="4">
        <v>32.072000000000003</v>
      </c>
      <c r="K69" s="4">
        <v>4.1109999999999998</v>
      </c>
      <c r="L69" s="4">
        <v>3.4420000000000002</v>
      </c>
      <c r="M69" s="4">
        <v>3.8079999999999998</v>
      </c>
      <c r="N69" s="4">
        <v>42.344999999999999</v>
      </c>
      <c r="O69" s="4">
        <v>19.687000000000001</v>
      </c>
      <c r="P69" s="4"/>
      <c r="Q69" s="4"/>
    </row>
    <row r="70" spans="1:17" ht="15.75" x14ac:dyDescent="0.25">
      <c r="A70" s="5" t="s">
        <v>66</v>
      </c>
      <c r="B70" s="5"/>
      <c r="C70" s="5"/>
      <c r="D70" s="5"/>
      <c r="E70" s="5"/>
      <c r="F70" s="5"/>
      <c r="G70" s="5"/>
      <c r="H70" s="5">
        <v>0</v>
      </c>
      <c r="I70" s="5">
        <v>9.7000000000000003E-2</v>
      </c>
      <c r="J70" s="5">
        <v>0.36099999999999999</v>
      </c>
      <c r="K70" s="5">
        <v>0.46500000000000002</v>
      </c>
      <c r="L70" s="5"/>
      <c r="M70" s="5"/>
      <c r="N70" s="5"/>
      <c r="O70" s="5">
        <v>0.73</v>
      </c>
      <c r="P70" s="5"/>
      <c r="Q70" s="5"/>
    </row>
    <row r="71" spans="1:17" ht="15.75" x14ac:dyDescent="0.25">
      <c r="A71" s="4" t="s">
        <v>67</v>
      </c>
      <c r="B71" s="4">
        <v>27</v>
      </c>
      <c r="C71" s="4">
        <v>42</v>
      </c>
      <c r="D71" s="4">
        <v>28.951000000000001</v>
      </c>
      <c r="E71" s="4">
        <v>104.97199999999999</v>
      </c>
      <c r="F71" s="4">
        <v>9.1319999999999997</v>
      </c>
      <c r="G71" s="4">
        <v>6.8819999999999997</v>
      </c>
      <c r="H71" s="4">
        <v>6.8650000000000002</v>
      </c>
      <c r="I71" s="4">
        <v>9.2750000000000004</v>
      </c>
      <c r="J71" s="4">
        <v>32.433</v>
      </c>
      <c r="K71" s="4">
        <v>4.5759999999999996</v>
      </c>
      <c r="L71" s="4">
        <v>3.4420000000000002</v>
      </c>
      <c r="M71" s="4">
        <v>3.8079999999999998</v>
      </c>
      <c r="N71" s="4">
        <v>42.344999999999999</v>
      </c>
      <c r="O71" s="4">
        <v>20.417000000000002</v>
      </c>
      <c r="P71" s="4"/>
      <c r="Q71" s="4"/>
    </row>
    <row r="72" spans="1:17" ht="15.75" x14ac:dyDescent="0.25">
      <c r="A72" s="5" t="s">
        <v>68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</row>
    <row r="73" spans="1:17" ht="15.75" x14ac:dyDescent="0.25">
      <c r="A73" s="4" t="s">
        <v>69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</row>
    <row r="74" spans="1:17" ht="15.75" x14ac:dyDescent="0.25">
      <c r="A74" s="5" t="s">
        <v>70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</row>
    <row r="75" spans="1:17" ht="15.75" x14ac:dyDescent="0.25">
      <c r="A75" s="4" t="s">
        <v>71</v>
      </c>
      <c r="B75" s="4">
        <v>40.387</v>
      </c>
      <c r="C75" s="4">
        <v>43.414999999999999</v>
      </c>
      <c r="D75" s="4">
        <v>34.563000000000002</v>
      </c>
      <c r="E75" s="4">
        <v>22.472999999999999</v>
      </c>
      <c r="F75" s="4">
        <v>14.33</v>
      </c>
      <c r="G75" s="4">
        <v>6.9130000000000003</v>
      </c>
      <c r="H75" s="4">
        <v>2.4649999999999999</v>
      </c>
      <c r="I75" s="4">
        <v>1.292</v>
      </c>
      <c r="J75" s="4">
        <v>2.3370000000000002</v>
      </c>
      <c r="K75" s="4">
        <v>0</v>
      </c>
      <c r="L75" s="4">
        <v>0</v>
      </c>
      <c r="M75" s="4">
        <v>0.71599999999999997</v>
      </c>
      <c r="N75" s="4">
        <v>2.282</v>
      </c>
      <c r="O75" s="4">
        <v>0</v>
      </c>
      <c r="P75" s="4"/>
      <c r="Q75" s="4"/>
    </row>
    <row r="76" spans="1:17" ht="15.75" x14ac:dyDescent="0.25">
      <c r="A76" s="5" t="s">
        <v>72</v>
      </c>
      <c r="B76" s="5">
        <v>694.702</v>
      </c>
      <c r="C76" s="5">
        <v>478.81</v>
      </c>
      <c r="D76" s="5">
        <v>421.62700000000001</v>
      </c>
      <c r="E76" s="5">
        <v>426.63</v>
      </c>
      <c r="F76" s="5">
        <v>252.22800000000001</v>
      </c>
      <c r="G76" s="5">
        <v>183.607</v>
      </c>
      <c r="H76" s="5">
        <v>149.14699999999999</v>
      </c>
      <c r="I76" s="5">
        <v>120.16200000000001</v>
      </c>
      <c r="J76" s="5">
        <v>133.11000000000001</v>
      </c>
      <c r="K76" s="5">
        <v>95.698999999999998</v>
      </c>
      <c r="L76" s="5">
        <v>71.563000000000002</v>
      </c>
      <c r="M76" s="5">
        <v>47.671999999999997</v>
      </c>
      <c r="N76" s="5">
        <v>79.772999999999996</v>
      </c>
      <c r="O76" s="5">
        <v>36.561</v>
      </c>
      <c r="P76" s="5"/>
      <c r="Q76" s="5"/>
    </row>
    <row r="77" spans="1:17" ht="15.75" x14ac:dyDescent="0.25">
      <c r="A77" s="4" t="s">
        <v>73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</row>
    <row r="78" spans="1:17" ht="15.75" x14ac:dyDescent="0.25">
      <c r="A78" s="5" t="s">
        <v>74</v>
      </c>
      <c r="B78" s="5">
        <v>790.38800000000003</v>
      </c>
      <c r="C78" s="5">
        <v>627</v>
      </c>
      <c r="D78" s="5">
        <v>255.25</v>
      </c>
      <c r="E78" s="5">
        <v>47.951000000000001</v>
      </c>
      <c r="F78" s="5">
        <v>52.756999999999998</v>
      </c>
      <c r="G78" s="5">
        <v>70.841999999999999</v>
      </c>
      <c r="H78" s="5">
        <v>9.077</v>
      </c>
      <c r="I78" s="5">
        <v>10.948</v>
      </c>
      <c r="J78" s="5">
        <v>13.061</v>
      </c>
      <c r="K78" s="5">
        <v>9.298</v>
      </c>
      <c r="L78" s="5">
        <v>1.893</v>
      </c>
      <c r="M78" s="5">
        <v>2.8679999999999999</v>
      </c>
      <c r="N78" s="5">
        <v>0.1</v>
      </c>
      <c r="O78" s="5">
        <v>0.42799999999999999</v>
      </c>
      <c r="P78" s="5"/>
      <c r="Q78" s="5"/>
    </row>
    <row r="79" spans="1:17" ht="15.75" x14ac:dyDescent="0.25">
      <c r="A79" s="4" t="s">
        <v>75</v>
      </c>
      <c r="B79" s="4"/>
      <c r="C79" s="4"/>
      <c r="D79" s="4"/>
      <c r="E79" s="4"/>
      <c r="F79" s="4"/>
      <c r="G79" s="4"/>
      <c r="H79" s="4"/>
      <c r="I79" s="4"/>
      <c r="J79" s="4">
        <v>9.7000000000000003E-2</v>
      </c>
      <c r="K79" s="4">
        <v>0.45800000000000002</v>
      </c>
      <c r="L79" s="4">
        <v>0.92200000000000004</v>
      </c>
      <c r="M79" s="4">
        <v>1.7150000000000001</v>
      </c>
      <c r="N79" s="4">
        <v>2.6880000000000002</v>
      </c>
      <c r="O79" s="4">
        <v>1.173</v>
      </c>
      <c r="P79" s="4"/>
      <c r="Q79" s="4"/>
    </row>
    <row r="80" spans="1:17" ht="15.75" x14ac:dyDescent="0.25">
      <c r="A80" s="5" t="s">
        <v>76</v>
      </c>
      <c r="B80" s="5">
        <v>790.38800000000003</v>
      </c>
      <c r="C80" s="5">
        <v>627</v>
      </c>
      <c r="D80" s="5">
        <v>255.25</v>
      </c>
      <c r="E80" s="5">
        <v>47.951000000000001</v>
      </c>
      <c r="F80" s="5">
        <v>52.756999999999998</v>
      </c>
      <c r="G80" s="5">
        <v>70.841999999999999</v>
      </c>
      <c r="H80" s="5">
        <v>9.077</v>
      </c>
      <c r="I80" s="5">
        <v>10.948</v>
      </c>
      <c r="J80" s="5">
        <v>13.157999999999999</v>
      </c>
      <c r="K80" s="5">
        <v>9.7560000000000002</v>
      </c>
      <c r="L80" s="5">
        <v>2.8149999999999999</v>
      </c>
      <c r="M80" s="5">
        <v>4.5830000000000002</v>
      </c>
      <c r="N80" s="5">
        <v>2.7879999999999998</v>
      </c>
      <c r="O80" s="5">
        <v>1.601</v>
      </c>
      <c r="P80" s="5"/>
      <c r="Q80" s="5"/>
    </row>
    <row r="81" spans="1:17" ht="15.75" x14ac:dyDescent="0.25">
      <c r="A81" s="4" t="s">
        <v>77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>
        <v>0.33</v>
      </c>
      <c r="N81" s="4">
        <v>0.28899999999999998</v>
      </c>
      <c r="O81" s="4">
        <v>0</v>
      </c>
      <c r="P81" s="4"/>
      <c r="Q81" s="4"/>
    </row>
    <row r="82" spans="1:17" ht="15.75" x14ac:dyDescent="0.25">
      <c r="A82" s="5" t="s">
        <v>78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</row>
    <row r="83" spans="1:17" ht="15.75" x14ac:dyDescent="0.25">
      <c r="A83" s="4" t="s">
        <v>79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>
        <v>0.33</v>
      </c>
      <c r="N83" s="4">
        <v>0.28899999999999998</v>
      </c>
      <c r="O83" s="4">
        <v>0</v>
      </c>
      <c r="P83" s="4"/>
      <c r="Q83" s="4"/>
    </row>
    <row r="84" spans="1:17" ht="15.75" x14ac:dyDescent="0.25">
      <c r="A84" s="5" t="s">
        <v>80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</row>
    <row r="85" spans="1:17" ht="15.75" x14ac:dyDescent="0.25">
      <c r="A85" s="4" t="s">
        <v>81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</row>
    <row r="86" spans="1:17" ht="15.75" x14ac:dyDescent="0.25">
      <c r="A86" s="5" t="s">
        <v>82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</row>
    <row r="87" spans="1:17" ht="15.75" x14ac:dyDescent="0.25">
      <c r="A87" s="4" t="s">
        <v>83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</row>
    <row r="88" spans="1:17" ht="15.75" x14ac:dyDescent="0.25">
      <c r="A88" s="5" t="s">
        <v>84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</row>
    <row r="89" spans="1:17" ht="15.75" x14ac:dyDescent="0.25">
      <c r="A89" s="4" t="s">
        <v>85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</row>
    <row r="90" spans="1:17" ht="15.75" x14ac:dyDescent="0.25">
      <c r="A90" s="5" t="s">
        <v>86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</row>
    <row r="91" spans="1:17" ht="15.75" x14ac:dyDescent="0.25">
      <c r="A91" s="4" t="s">
        <v>87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</row>
    <row r="92" spans="1:17" ht="15.75" x14ac:dyDescent="0.25">
      <c r="A92" s="5" t="s">
        <v>88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</row>
    <row r="93" spans="1:17" ht="15.75" x14ac:dyDescent="0.25">
      <c r="A93" s="4" t="s">
        <v>89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>
        <v>6.6920000000000002</v>
      </c>
      <c r="O93" s="4">
        <v>4.6980000000000004</v>
      </c>
      <c r="P93" s="4"/>
      <c r="Q93" s="4">
        <v>0</v>
      </c>
    </row>
    <row r="94" spans="1:17" ht="15.75" x14ac:dyDescent="0.25">
      <c r="A94" s="5" t="s">
        <v>90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</row>
    <row r="95" spans="1:17" ht="15.75" x14ac:dyDescent="0.25">
      <c r="A95" s="4" t="s">
        <v>91</v>
      </c>
      <c r="B95" s="4">
        <v>137.227</v>
      </c>
      <c r="C95" s="4">
        <v>94.867999999999995</v>
      </c>
      <c r="D95" s="4">
        <v>67.906000000000006</v>
      </c>
      <c r="E95" s="4">
        <v>49.805999999999997</v>
      </c>
      <c r="F95" s="4">
        <v>35.176000000000002</v>
      </c>
      <c r="G95" s="4">
        <v>28.329000000000001</v>
      </c>
      <c r="H95" s="4">
        <v>20.187999999999999</v>
      </c>
      <c r="I95" s="4">
        <v>14.481</v>
      </c>
      <c r="J95" s="4">
        <v>10.19</v>
      </c>
      <c r="K95" s="4">
        <v>4.673</v>
      </c>
      <c r="L95" s="4">
        <v>0.60199999999999998</v>
      </c>
      <c r="M95" s="4">
        <v>0.27200000000000002</v>
      </c>
      <c r="N95" s="4">
        <v>0.19800000000000001</v>
      </c>
      <c r="O95" s="4">
        <v>0</v>
      </c>
      <c r="P95" s="4"/>
      <c r="Q95" s="4"/>
    </row>
    <row r="96" spans="1:17" ht="15.75" x14ac:dyDescent="0.25">
      <c r="A96" s="5" t="s">
        <v>92</v>
      </c>
      <c r="B96" s="5">
        <v>927.61500000000001</v>
      </c>
      <c r="C96" s="5">
        <v>721.86800000000005</v>
      </c>
      <c r="D96" s="5">
        <v>323.15600000000001</v>
      </c>
      <c r="E96" s="5">
        <v>97.757000000000005</v>
      </c>
      <c r="F96" s="5">
        <v>87.933000000000007</v>
      </c>
      <c r="G96" s="5">
        <v>99.171000000000006</v>
      </c>
      <c r="H96" s="5">
        <v>29.265000000000001</v>
      </c>
      <c r="I96" s="5">
        <v>25.428999999999998</v>
      </c>
      <c r="J96" s="5">
        <v>23.347999999999999</v>
      </c>
      <c r="K96" s="5">
        <v>14.429</v>
      </c>
      <c r="L96" s="5">
        <v>3.4169999999999998</v>
      </c>
      <c r="M96" s="5">
        <v>5.1849999999999996</v>
      </c>
      <c r="N96" s="5">
        <v>9.9670000000000005</v>
      </c>
      <c r="O96" s="5">
        <v>6.2990000000000004</v>
      </c>
      <c r="P96" s="5"/>
      <c r="Q96" s="5">
        <v>0</v>
      </c>
    </row>
    <row r="97" spans="1:17" ht="15.75" x14ac:dyDescent="0.25">
      <c r="A97" s="4" t="s">
        <v>93</v>
      </c>
      <c r="B97" s="4">
        <v>1622.317</v>
      </c>
      <c r="C97" s="4">
        <v>1200.6780000000001</v>
      </c>
      <c r="D97" s="4">
        <v>744.78300000000002</v>
      </c>
      <c r="E97" s="4">
        <v>524.38699999999994</v>
      </c>
      <c r="F97" s="4">
        <v>340.161</v>
      </c>
      <c r="G97" s="4">
        <v>282.77800000000002</v>
      </c>
      <c r="H97" s="4">
        <v>178.41200000000001</v>
      </c>
      <c r="I97" s="4">
        <v>145.59100000000001</v>
      </c>
      <c r="J97" s="4">
        <v>156.458</v>
      </c>
      <c r="K97" s="4">
        <v>110.128</v>
      </c>
      <c r="L97" s="4">
        <v>74.98</v>
      </c>
      <c r="M97" s="4">
        <v>52.856999999999999</v>
      </c>
      <c r="N97" s="4">
        <v>89.74</v>
      </c>
      <c r="O97" s="4">
        <v>42.86</v>
      </c>
      <c r="P97" s="4">
        <v>26.696999999999999</v>
      </c>
      <c r="Q97" s="4">
        <v>6.7169999999999996</v>
      </c>
    </row>
    <row r="99" spans="1:17" ht="16.5" x14ac:dyDescent="0.25">
      <c r="A99" s="2" t="s">
        <v>94</v>
      </c>
    </row>
    <row r="100" spans="1:17" ht="15.75" x14ac:dyDescent="0.25">
      <c r="A100" s="5" t="s">
        <v>95</v>
      </c>
      <c r="B100" s="5"/>
      <c r="C100" s="5">
        <v>7.1999999999999995E-2</v>
      </c>
      <c r="D100" s="5">
        <v>7.0999999999999994E-2</v>
      </c>
      <c r="E100" s="5">
        <v>7.0000000000000007E-2</v>
      </c>
      <c r="F100" s="5">
        <v>3.5000000000000003E-2</v>
      </c>
      <c r="G100" s="5">
        <v>3.4000000000000002E-2</v>
      </c>
      <c r="H100" s="5">
        <v>1.7000000000000001E-2</v>
      </c>
      <c r="I100" s="5">
        <v>1.7000000000000001E-2</v>
      </c>
      <c r="J100" s="5">
        <v>1.6E-2</v>
      </c>
      <c r="K100" s="5">
        <v>1.6E-2</v>
      </c>
      <c r="L100" s="5">
        <v>1.6E-2</v>
      </c>
      <c r="M100" s="5">
        <v>1.4999999999999999E-2</v>
      </c>
      <c r="N100" s="5">
        <v>1.2E-2</v>
      </c>
      <c r="O100" s="5">
        <v>1.0999999999999999E-2</v>
      </c>
      <c r="P100" s="5"/>
      <c r="Q100" s="5"/>
    </row>
    <row r="101" spans="1:17" ht="15.75" x14ac:dyDescent="0.25">
      <c r="A101" s="4" t="s">
        <v>96</v>
      </c>
      <c r="B101" s="4"/>
      <c r="C101" s="4">
        <v>1076.5329999999999</v>
      </c>
      <c r="D101" s="4">
        <v>856.68700000000001</v>
      </c>
      <c r="E101" s="4">
        <v>653.84199999999998</v>
      </c>
      <c r="F101" s="4">
        <v>493.18099999999998</v>
      </c>
      <c r="G101" s="4">
        <v>366.16399999999999</v>
      </c>
      <c r="H101" s="4">
        <v>270.02100000000002</v>
      </c>
      <c r="I101" s="4">
        <v>202.18799999999999</v>
      </c>
      <c r="J101" s="4">
        <v>156.011</v>
      </c>
      <c r="K101" s="4">
        <v>117.782</v>
      </c>
      <c r="L101" s="4">
        <v>66.376000000000005</v>
      </c>
      <c r="M101" s="4">
        <v>28.067</v>
      </c>
      <c r="N101" s="4">
        <v>13.654999999999999</v>
      </c>
      <c r="O101" s="4">
        <v>4.327</v>
      </c>
      <c r="P101" s="4"/>
      <c r="Q101" s="4"/>
    </row>
    <row r="102" spans="1:17" ht="15.75" x14ac:dyDescent="0.25">
      <c r="A102" s="5" t="s">
        <v>97</v>
      </c>
      <c r="B102" s="5"/>
      <c r="C102" s="5">
        <v>636.63</v>
      </c>
      <c r="D102" s="5">
        <v>508.35</v>
      </c>
      <c r="E102" s="5">
        <v>397.24799999999999</v>
      </c>
      <c r="F102" s="5">
        <v>321.33800000000002</v>
      </c>
      <c r="G102" s="5">
        <v>268.20600000000002</v>
      </c>
      <c r="H102" s="5">
        <v>224.887</v>
      </c>
      <c r="I102" s="5">
        <v>197.34200000000001</v>
      </c>
      <c r="J102" s="5">
        <v>174.72499999999999</v>
      </c>
      <c r="K102" s="5">
        <v>162.36199999999999</v>
      </c>
      <c r="L102" s="5">
        <v>148.56200000000001</v>
      </c>
      <c r="M102" s="5">
        <v>124.803</v>
      </c>
      <c r="N102" s="5">
        <v>7.7329999999999997</v>
      </c>
      <c r="O102" s="5">
        <v>7.6559999999999997</v>
      </c>
      <c r="P102" s="5"/>
      <c r="Q102" s="5"/>
    </row>
    <row r="103" spans="1:17" ht="15.75" x14ac:dyDescent="0.25">
      <c r="A103" s="4" t="s">
        <v>98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</row>
    <row r="104" spans="1:17" ht="15.75" x14ac:dyDescent="0.25">
      <c r="A104" s="5" t="s">
        <v>99</v>
      </c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</row>
    <row r="105" spans="1:17" ht="15.75" x14ac:dyDescent="0.25">
      <c r="A105" s="4" t="s">
        <v>100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</row>
    <row r="106" spans="1:17" ht="15.75" x14ac:dyDescent="0.25">
      <c r="A106" s="5" t="s">
        <v>101</v>
      </c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</row>
    <row r="107" spans="1:17" ht="15.75" x14ac:dyDescent="0.25">
      <c r="A107" s="4" t="s">
        <v>102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</row>
    <row r="108" spans="1:17" ht="15.75" x14ac:dyDescent="0.25">
      <c r="A108" s="5" t="s">
        <v>103</v>
      </c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</row>
    <row r="109" spans="1:17" ht="15.75" x14ac:dyDescent="0.25">
      <c r="A109" s="4" t="s">
        <v>104</v>
      </c>
      <c r="B109" s="4"/>
      <c r="C109" s="4">
        <v>-45.012999999999998</v>
      </c>
      <c r="D109" s="4">
        <v>-14.808</v>
      </c>
      <c r="E109" s="4">
        <v>2.194</v>
      </c>
      <c r="F109" s="4">
        <v>2.3679999999999999</v>
      </c>
      <c r="G109" s="4">
        <v>2.028</v>
      </c>
      <c r="H109" s="4">
        <v>2.0409999999999999</v>
      </c>
      <c r="I109" s="4">
        <v>0.46400000000000002</v>
      </c>
      <c r="J109" s="4">
        <v>0.40500000000000003</v>
      </c>
      <c r="K109" s="4">
        <v>0.50700000000000001</v>
      </c>
      <c r="L109" s="4">
        <v>-0.56599999999999995</v>
      </c>
      <c r="M109" s="4">
        <v>-2.0550000000000002</v>
      </c>
      <c r="N109" s="4">
        <v>-0.16300000000000001</v>
      </c>
      <c r="O109" s="4">
        <v>0</v>
      </c>
      <c r="P109" s="4"/>
      <c r="Q109" s="4"/>
    </row>
    <row r="110" spans="1:17" ht="15.75" x14ac:dyDescent="0.25">
      <c r="A110" s="5" t="s">
        <v>105</v>
      </c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</row>
    <row r="111" spans="1:17" ht="15.75" x14ac:dyDescent="0.25">
      <c r="A111" s="4" t="s">
        <v>106</v>
      </c>
      <c r="B111" s="4">
        <v>2032.5809999999999</v>
      </c>
      <c r="C111" s="4">
        <v>1668.222</v>
      </c>
      <c r="D111" s="4">
        <v>1350.3</v>
      </c>
      <c r="E111" s="4">
        <v>1053.354</v>
      </c>
      <c r="F111" s="4">
        <v>816.92200000000003</v>
      </c>
      <c r="G111" s="4">
        <v>636.43200000000002</v>
      </c>
      <c r="H111" s="4">
        <v>496.96600000000001</v>
      </c>
      <c r="I111" s="4">
        <v>399.99700000000001</v>
      </c>
      <c r="J111" s="4">
        <v>331.09699999999998</v>
      </c>
      <c r="K111" s="4">
        <v>280.48500000000001</v>
      </c>
      <c r="L111" s="4">
        <v>214.38800000000001</v>
      </c>
      <c r="M111" s="4">
        <v>150.83000000000001</v>
      </c>
      <c r="N111" s="4">
        <v>21.236999999999998</v>
      </c>
      <c r="O111" s="4">
        <v>11.865</v>
      </c>
      <c r="P111" s="4">
        <v>2.827</v>
      </c>
      <c r="Q111" s="4">
        <v>2.8220000000000001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showGridLines="0" workbookViewId="0">
      <pane xSplit="1" ySplit="4" topLeftCell="B8" activePane="bottomRight" state="frozen"/>
      <selection pane="topRight" activeCell="B1" sqref="B1"/>
      <selection pane="bottomLeft" activeCell="A5" sqref="A5"/>
      <selection pane="bottomRight" activeCell="T25" sqref="T25"/>
    </sheetView>
  </sheetViews>
  <sheetFormatPr defaultRowHeight="15" x14ac:dyDescent="0.25"/>
  <cols>
    <col min="1" max="1" width="48.42578125" bestFit="1" customWidth="1"/>
    <col min="2" max="8" width="10.7109375" bestFit="1" customWidth="1"/>
    <col min="9" max="17" width="9.7109375" bestFit="1" customWidth="1"/>
  </cols>
  <sheetData>
    <row r="1" spans="1:17" ht="20.25" x14ac:dyDescent="0.3">
      <c r="A1" s="1" t="s">
        <v>0</v>
      </c>
    </row>
    <row r="2" spans="1:17" x14ac:dyDescent="0.25">
      <c r="A2" t="s">
        <v>1</v>
      </c>
    </row>
    <row r="4" spans="1:17" ht="16.5" x14ac:dyDescent="0.25">
      <c r="A4" s="2" t="s">
        <v>178</v>
      </c>
      <c r="B4" s="3">
        <v>42735</v>
      </c>
      <c r="C4" s="3">
        <v>42369</v>
      </c>
      <c r="D4" s="3">
        <v>42004</v>
      </c>
      <c r="E4" s="3">
        <v>41639</v>
      </c>
      <c r="F4" s="3">
        <v>41274</v>
      </c>
      <c r="G4" s="3">
        <v>40908</v>
      </c>
      <c r="H4" s="3">
        <v>40543</v>
      </c>
      <c r="I4" s="3">
        <v>40178</v>
      </c>
      <c r="J4" s="3">
        <v>39813</v>
      </c>
      <c r="K4" s="3">
        <v>39447</v>
      </c>
      <c r="L4" s="3">
        <v>39082</v>
      </c>
      <c r="M4" s="3">
        <v>38717</v>
      </c>
      <c r="N4" s="3">
        <v>38352</v>
      </c>
      <c r="O4" s="3">
        <v>37986</v>
      </c>
      <c r="P4" s="3">
        <v>37621</v>
      </c>
      <c r="Q4" s="3">
        <v>37256</v>
      </c>
    </row>
    <row r="6" spans="1:17" ht="16.5" x14ac:dyDescent="0.25">
      <c r="A6" s="2" t="s">
        <v>177</v>
      </c>
    </row>
    <row r="7" spans="1:17" ht="15.75" x14ac:dyDescent="0.25">
      <c r="A7" s="4" t="s">
        <v>176</v>
      </c>
      <c r="B7" s="4">
        <v>4828.1859999999997</v>
      </c>
      <c r="C7" s="4">
        <v>3963.3130000000001</v>
      </c>
      <c r="D7" s="4">
        <v>3084.37</v>
      </c>
      <c r="E7" s="4">
        <v>2332.0509999999999</v>
      </c>
      <c r="F7" s="4">
        <v>1834.921</v>
      </c>
      <c r="G7" s="4">
        <v>1472.684</v>
      </c>
      <c r="H7" s="4">
        <v>1063.9269999999999</v>
      </c>
      <c r="I7" s="4">
        <v>856.41099999999994</v>
      </c>
      <c r="J7" s="4">
        <v>725.24400000000003</v>
      </c>
      <c r="K7" s="4">
        <v>606.56100000000004</v>
      </c>
      <c r="L7" s="4">
        <v>430.68900000000002</v>
      </c>
      <c r="M7" s="4">
        <v>281.053</v>
      </c>
      <c r="N7" s="4">
        <v>205.18100000000001</v>
      </c>
      <c r="O7" s="4">
        <v>115.419</v>
      </c>
      <c r="P7" s="4">
        <v>49.55</v>
      </c>
      <c r="Q7" s="4">
        <v>19.731999999999999</v>
      </c>
    </row>
    <row r="8" spans="1:17" ht="15.75" x14ac:dyDescent="0.25">
      <c r="A8" s="5" t="s">
        <v>175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ht="15.75" x14ac:dyDescent="0.25">
      <c r="A9" s="4" t="s">
        <v>174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ht="15.75" x14ac:dyDescent="0.25">
      <c r="A10" s="5" t="s">
        <v>173</v>
      </c>
      <c r="B10" s="5">
        <v>4828.1859999999997</v>
      </c>
      <c r="C10" s="5">
        <v>3963.3130000000001</v>
      </c>
      <c r="D10" s="5">
        <v>3084.37</v>
      </c>
      <c r="E10" s="5">
        <v>2332.0509999999999</v>
      </c>
      <c r="F10" s="5">
        <v>1834.921</v>
      </c>
      <c r="G10" s="5">
        <v>1472.684</v>
      </c>
      <c r="H10" s="5">
        <v>1063.9269999999999</v>
      </c>
      <c r="I10" s="5">
        <v>856.41099999999994</v>
      </c>
      <c r="J10" s="5">
        <v>725.24400000000003</v>
      </c>
      <c r="K10" s="5">
        <v>606.56100000000004</v>
      </c>
      <c r="L10" s="5">
        <v>430.68900000000002</v>
      </c>
      <c r="M10" s="5">
        <v>281.053</v>
      </c>
      <c r="N10" s="5">
        <v>205.18100000000001</v>
      </c>
      <c r="O10" s="5">
        <v>115.419</v>
      </c>
      <c r="P10" s="5">
        <v>49.55</v>
      </c>
      <c r="Q10" s="5">
        <v>19.731999999999999</v>
      </c>
    </row>
    <row r="11" spans="1:17" ht="15.75" x14ac:dyDescent="0.25">
      <c r="A11" s="4" t="s">
        <v>172</v>
      </c>
      <c r="B11" s="4">
        <v>2584.7240000000002</v>
      </c>
      <c r="C11" s="4">
        <v>2057.7660000000001</v>
      </c>
      <c r="D11" s="4">
        <v>1572.164</v>
      </c>
      <c r="E11" s="4">
        <v>1195.3810000000001</v>
      </c>
      <c r="F11" s="4">
        <v>955.62400000000002</v>
      </c>
      <c r="G11" s="4">
        <v>759.84799999999996</v>
      </c>
      <c r="H11" s="4">
        <v>533.41999999999996</v>
      </c>
      <c r="I11" s="4">
        <v>446.286</v>
      </c>
      <c r="J11" s="4">
        <v>370.29599999999999</v>
      </c>
      <c r="K11" s="4">
        <v>301.517</v>
      </c>
      <c r="L11" s="4">
        <v>215.089</v>
      </c>
      <c r="M11" s="4">
        <v>145.203</v>
      </c>
      <c r="N11" s="4">
        <v>109.748</v>
      </c>
      <c r="O11" s="4">
        <v>64.757000000000005</v>
      </c>
      <c r="P11" s="4">
        <v>26.329000000000001</v>
      </c>
      <c r="Q11" s="4">
        <v>9.3480000000000008</v>
      </c>
    </row>
    <row r="12" spans="1:17" ht="15.75" x14ac:dyDescent="0.25">
      <c r="A12" s="5" t="s">
        <v>171</v>
      </c>
      <c r="B12" s="5">
        <v>2243.462</v>
      </c>
      <c r="C12" s="5">
        <v>1905.547</v>
      </c>
      <c r="D12" s="5">
        <v>1512.2059999999999</v>
      </c>
      <c r="E12" s="5">
        <v>1136.67</v>
      </c>
      <c r="F12" s="5">
        <v>879.29700000000003</v>
      </c>
      <c r="G12" s="5">
        <v>712.83600000000001</v>
      </c>
      <c r="H12" s="5">
        <v>530.50699999999995</v>
      </c>
      <c r="I12" s="5">
        <v>410.125</v>
      </c>
      <c r="J12" s="5">
        <v>354.94799999999998</v>
      </c>
      <c r="K12" s="5">
        <v>305.04399999999998</v>
      </c>
      <c r="L12" s="5">
        <v>215.6</v>
      </c>
      <c r="M12" s="5">
        <v>135.85</v>
      </c>
      <c r="N12" s="5">
        <v>95.433000000000007</v>
      </c>
      <c r="O12" s="5">
        <v>50.661999999999999</v>
      </c>
      <c r="P12" s="5">
        <v>23.221</v>
      </c>
      <c r="Q12" s="5">
        <v>10.384</v>
      </c>
    </row>
    <row r="13" spans="1:17" ht="15.75" x14ac:dyDescent="0.25">
      <c r="A13" s="4" t="s">
        <v>170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ht="15.75" x14ac:dyDescent="0.25">
      <c r="A14" s="5" t="s">
        <v>169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ht="15.75" x14ac:dyDescent="0.25">
      <c r="A15" s="4" t="s">
        <v>168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ht="15.75" x14ac:dyDescent="0.25">
      <c r="A16" s="5" t="s">
        <v>167</v>
      </c>
      <c r="B16" s="5">
        <v>1823.14</v>
      </c>
      <c r="C16" s="5">
        <v>1497</v>
      </c>
      <c r="D16" s="5">
        <v>1158.251</v>
      </c>
      <c r="E16" s="5">
        <v>871.572</v>
      </c>
      <c r="F16" s="5">
        <v>670.60199999999998</v>
      </c>
      <c r="G16" s="5">
        <v>550.06899999999996</v>
      </c>
      <c r="H16" s="5">
        <v>418.15199999999999</v>
      </c>
      <c r="I16" s="5">
        <v>324.85199999999998</v>
      </c>
      <c r="J16" s="5">
        <v>278.02300000000002</v>
      </c>
      <c r="K16" s="5">
        <v>218.779</v>
      </c>
      <c r="L16" s="5">
        <v>158.32300000000001</v>
      </c>
      <c r="M16" s="5">
        <v>99.960999999999999</v>
      </c>
      <c r="N16" s="5">
        <v>70.052999999999997</v>
      </c>
      <c r="O16" s="5">
        <v>40.709000000000003</v>
      </c>
      <c r="P16" s="5">
        <v>18.908000000000001</v>
      </c>
      <c r="Q16" s="5">
        <v>7.0350000000000001</v>
      </c>
    </row>
    <row r="17" spans="1:17" ht="15.75" x14ac:dyDescent="0.25">
      <c r="A17" s="4" t="s">
        <v>166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ht="15.75" x14ac:dyDescent="0.25">
      <c r="A18" s="5" t="s">
        <v>165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.75" x14ac:dyDescent="0.25">
      <c r="A19" s="4" t="s">
        <v>164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ht="15.75" x14ac:dyDescent="0.25">
      <c r="A20" s="5" t="s">
        <v>163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.75" x14ac:dyDescent="0.25">
      <c r="A21" s="4" t="s">
        <v>162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ht="15.75" x14ac:dyDescent="0.25">
      <c r="A22" s="5" t="s">
        <v>161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.75" x14ac:dyDescent="0.25">
      <c r="A23" s="4" t="s">
        <v>160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ht="15.75" x14ac:dyDescent="0.25">
      <c r="A24" s="5" t="s">
        <v>159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.75" x14ac:dyDescent="0.25">
      <c r="A25" s="4" t="s">
        <v>158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ht="15.75" x14ac:dyDescent="0.25">
      <c r="A26" s="5" t="s">
        <v>157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ht="15.75" x14ac:dyDescent="0.25">
      <c r="A27" s="4" t="s">
        <v>156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ht="15.75" x14ac:dyDescent="0.25">
      <c r="A28" s="5" t="s">
        <v>155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ht="15.75" x14ac:dyDescent="0.25">
      <c r="A29" s="4" t="s">
        <v>154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ht="15.75" x14ac:dyDescent="0.25">
      <c r="A30" s="5" t="s">
        <v>153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ht="15.75" x14ac:dyDescent="0.25">
      <c r="A31" s="4" t="s">
        <v>152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ht="15.75" x14ac:dyDescent="0.25">
      <c r="A32" s="5" t="s">
        <v>151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 ht="15.75" x14ac:dyDescent="0.25">
      <c r="A33" s="4" t="s">
        <v>150</v>
      </c>
      <c r="B33" s="4">
        <v>1823.14</v>
      </c>
      <c r="C33" s="4">
        <v>1497</v>
      </c>
      <c r="D33" s="4">
        <v>1158.251</v>
      </c>
      <c r="E33" s="4">
        <v>871.572</v>
      </c>
      <c r="F33" s="4">
        <v>670.60199999999998</v>
      </c>
      <c r="G33" s="4">
        <v>550.06899999999996</v>
      </c>
      <c r="H33" s="4">
        <v>418.15199999999999</v>
      </c>
      <c r="I33" s="4">
        <v>324.85199999999998</v>
      </c>
      <c r="J33" s="4">
        <v>278.02300000000002</v>
      </c>
      <c r="K33" s="4">
        <v>218.779</v>
      </c>
      <c r="L33" s="4">
        <v>158.32300000000001</v>
      </c>
      <c r="M33" s="4">
        <v>99.960999999999999</v>
      </c>
      <c r="N33" s="4">
        <v>70.052999999999997</v>
      </c>
      <c r="O33" s="4">
        <v>40.709000000000003</v>
      </c>
      <c r="P33" s="4">
        <v>18.908000000000001</v>
      </c>
      <c r="Q33" s="4">
        <v>7.0350000000000001</v>
      </c>
    </row>
    <row r="34" spans="1:17" ht="15.75" x14ac:dyDescent="0.25">
      <c r="A34" s="5" t="s">
        <v>149</v>
      </c>
      <c r="B34" s="5">
        <v>420.322</v>
      </c>
      <c r="C34" s="5">
        <v>408.54700000000003</v>
      </c>
      <c r="D34" s="5">
        <v>353.95499999999998</v>
      </c>
      <c r="E34" s="5">
        <v>265.09800000000001</v>
      </c>
      <c r="F34" s="5">
        <v>208.69499999999999</v>
      </c>
      <c r="G34" s="5">
        <v>162.767</v>
      </c>
      <c r="H34" s="5">
        <v>112.355</v>
      </c>
      <c r="I34" s="5">
        <v>85.272999999999996</v>
      </c>
      <c r="J34" s="5">
        <v>76.924999999999997</v>
      </c>
      <c r="K34" s="5">
        <v>86.265000000000001</v>
      </c>
      <c r="L34" s="5">
        <v>57.277000000000001</v>
      </c>
      <c r="M34" s="5">
        <v>35.889000000000003</v>
      </c>
      <c r="N34" s="5">
        <v>25.38</v>
      </c>
      <c r="O34" s="5">
        <v>9.9529999999999994</v>
      </c>
      <c r="P34" s="5">
        <v>4.3129999999999997</v>
      </c>
      <c r="Q34" s="5">
        <v>3.3490000000000002</v>
      </c>
    </row>
    <row r="35" spans="1:17" ht="15.75" x14ac:dyDescent="0.25">
      <c r="A35" s="4" t="s">
        <v>148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ht="15.75" x14ac:dyDescent="0.25">
      <c r="A36" s="5" t="s">
        <v>147</v>
      </c>
      <c r="B36" s="5"/>
      <c r="C36" s="5">
        <v>14.628</v>
      </c>
      <c r="D36" s="5">
        <v>5.335</v>
      </c>
      <c r="E36" s="5">
        <v>2.9329999999999998</v>
      </c>
      <c r="F36" s="5"/>
      <c r="G36" s="5"/>
      <c r="H36" s="5">
        <v>2.258</v>
      </c>
      <c r="I36" s="5">
        <v>2.3439999999999999</v>
      </c>
      <c r="J36" s="5">
        <v>0.85</v>
      </c>
      <c r="K36" s="5"/>
      <c r="L36" s="5"/>
      <c r="M36" s="5"/>
      <c r="N36" s="5"/>
      <c r="O36" s="5"/>
      <c r="P36" s="5"/>
      <c r="Q36" s="5"/>
    </row>
    <row r="37" spans="1:17" ht="15.75" x14ac:dyDescent="0.25">
      <c r="A37" s="4" t="s">
        <v>146</v>
      </c>
      <c r="B37" s="4">
        <v>-26.434000000000001</v>
      </c>
      <c r="C37" s="4">
        <v>-14.628</v>
      </c>
      <c r="D37" s="4">
        <v>-5.335</v>
      </c>
      <c r="E37" s="4">
        <v>-2.9329999999999998</v>
      </c>
      <c r="F37" s="4">
        <v>-5.1829999999999998</v>
      </c>
      <c r="G37" s="4">
        <v>-3.8410000000000002</v>
      </c>
      <c r="H37" s="4">
        <v>-2.258</v>
      </c>
      <c r="I37" s="4">
        <v>-2.3439999999999999</v>
      </c>
      <c r="J37" s="4">
        <v>-0.85</v>
      </c>
      <c r="K37" s="4">
        <v>0.749</v>
      </c>
      <c r="L37" s="4"/>
      <c r="M37" s="4"/>
      <c r="N37" s="4"/>
      <c r="O37" s="4"/>
      <c r="P37" s="4"/>
      <c r="Q37" s="4"/>
    </row>
    <row r="38" spans="1:17" ht="15.75" x14ac:dyDescent="0.25">
      <c r="A38" s="5" t="s">
        <v>145</v>
      </c>
      <c r="B38" s="5">
        <v>-2.7549999999999999</v>
      </c>
      <c r="C38" s="5">
        <v>-7.234</v>
      </c>
      <c r="D38" s="5">
        <v>-6.41</v>
      </c>
      <c r="E38" s="5">
        <v>-1.1719999999999999</v>
      </c>
      <c r="F38" s="5">
        <v>-7.2999999999999995E-2</v>
      </c>
      <c r="G38" s="5">
        <v>-2.0640000000000001</v>
      </c>
      <c r="H38" s="5">
        <v>-1.1779999999999999</v>
      </c>
      <c r="I38" s="5">
        <v>-0.51100000000000001</v>
      </c>
      <c r="J38" s="5">
        <v>-6.1749999999999998</v>
      </c>
      <c r="K38" s="5">
        <v>2.0289999999999999</v>
      </c>
      <c r="L38" s="5">
        <v>1.81</v>
      </c>
      <c r="M38" s="5">
        <v>-2.915</v>
      </c>
      <c r="N38" s="5">
        <v>-1.284</v>
      </c>
      <c r="O38" s="5">
        <v>-2.214</v>
      </c>
      <c r="P38" s="5">
        <v>-0.89400000000000002</v>
      </c>
      <c r="Q38" s="5">
        <v>-0.30499999999999999</v>
      </c>
    </row>
    <row r="39" spans="1:17" ht="15.75" x14ac:dyDescent="0.25">
      <c r="A39" s="4" t="s">
        <v>144</v>
      </c>
      <c r="B39" s="4">
        <v>-2.7549999999999999</v>
      </c>
      <c r="C39" s="4">
        <v>-7.234</v>
      </c>
      <c r="D39" s="4">
        <v>-6.41</v>
      </c>
      <c r="E39" s="4">
        <v>-1.1719999999999999</v>
      </c>
      <c r="F39" s="4">
        <v>-7.2999999999999995E-2</v>
      </c>
      <c r="G39" s="4">
        <v>-2.0640000000000001</v>
      </c>
      <c r="H39" s="4">
        <v>-1.1779999999999999</v>
      </c>
      <c r="I39" s="4">
        <v>-0.51100000000000001</v>
      </c>
      <c r="J39" s="4">
        <v>-6.1749999999999998</v>
      </c>
      <c r="K39" s="4">
        <v>2.0289999999999999</v>
      </c>
      <c r="L39" s="4">
        <v>1.81</v>
      </c>
      <c r="M39" s="4">
        <v>0</v>
      </c>
      <c r="N39" s="4">
        <v>0</v>
      </c>
      <c r="O39" s="4">
        <v>0</v>
      </c>
      <c r="P39" s="4">
        <v>-0.89400000000000002</v>
      </c>
      <c r="Q39" s="4">
        <v>0</v>
      </c>
    </row>
    <row r="40" spans="1:17" ht="15.75" x14ac:dyDescent="0.25">
      <c r="A40" s="5" t="s">
        <v>143</v>
      </c>
      <c r="B40" s="5">
        <v>-26.434000000000001</v>
      </c>
      <c r="C40" s="5">
        <v>-14.628</v>
      </c>
      <c r="D40" s="5">
        <v>-5.335</v>
      </c>
      <c r="E40" s="5">
        <v>-2.9329999999999998</v>
      </c>
      <c r="F40" s="5">
        <v>-5.1829999999999998</v>
      </c>
      <c r="G40" s="5">
        <v>-3.8410000000000002</v>
      </c>
      <c r="H40" s="5">
        <v>-2.258</v>
      </c>
      <c r="I40" s="5">
        <v>-2.3439999999999999</v>
      </c>
      <c r="J40" s="5">
        <v>-0.85</v>
      </c>
      <c r="K40" s="5">
        <v>0.749</v>
      </c>
      <c r="L40" s="5"/>
      <c r="M40" s="5">
        <v>-2.915</v>
      </c>
      <c r="N40" s="5">
        <v>-1.284</v>
      </c>
      <c r="O40" s="5">
        <v>-2.214</v>
      </c>
      <c r="P40" s="5"/>
      <c r="Q40" s="5">
        <v>-0.30499999999999999</v>
      </c>
    </row>
    <row r="41" spans="1:17" ht="15.75" x14ac:dyDescent="0.25">
      <c r="A41" s="4" t="s">
        <v>142</v>
      </c>
      <c r="B41" s="4">
        <v>391.13299999999998</v>
      </c>
      <c r="C41" s="4">
        <v>386.685</v>
      </c>
      <c r="D41" s="4">
        <v>342.21</v>
      </c>
      <c r="E41" s="4">
        <v>260.99299999999999</v>
      </c>
      <c r="F41" s="4">
        <v>203.43899999999999</v>
      </c>
      <c r="G41" s="4">
        <v>156.86199999999999</v>
      </c>
      <c r="H41" s="4">
        <v>108.919</v>
      </c>
      <c r="I41" s="4">
        <v>82.418000000000006</v>
      </c>
      <c r="J41" s="4">
        <v>69.900000000000006</v>
      </c>
      <c r="K41" s="4">
        <v>89.043000000000006</v>
      </c>
      <c r="L41" s="4">
        <v>59.087000000000003</v>
      </c>
      <c r="M41" s="4">
        <v>32.973999999999997</v>
      </c>
      <c r="N41" s="4">
        <v>24.096</v>
      </c>
      <c r="O41" s="4">
        <v>7.7389999999999999</v>
      </c>
      <c r="P41" s="4">
        <v>3.419</v>
      </c>
      <c r="Q41" s="4">
        <v>3.044</v>
      </c>
    </row>
    <row r="42" spans="1:17" ht="15.75" x14ac:dyDescent="0.25">
      <c r="A42" s="5" t="s">
        <v>141</v>
      </c>
      <c r="B42" s="5">
        <v>132.47300000000001</v>
      </c>
      <c r="C42" s="5">
        <v>154.11199999999999</v>
      </c>
      <c r="D42" s="5">
        <v>134.16800000000001</v>
      </c>
      <c r="E42" s="5">
        <v>98.662999999999997</v>
      </c>
      <c r="F42" s="5">
        <v>74.661000000000001</v>
      </c>
      <c r="G42" s="5">
        <v>59.942999999999998</v>
      </c>
      <c r="H42" s="5">
        <v>40.442</v>
      </c>
      <c r="I42" s="5">
        <v>35.633000000000003</v>
      </c>
      <c r="J42" s="5">
        <v>31.670999999999999</v>
      </c>
      <c r="K42" s="5">
        <v>36.484999999999999</v>
      </c>
      <c r="L42" s="5">
        <v>20.108000000000001</v>
      </c>
      <c r="M42" s="5">
        <v>13.255000000000001</v>
      </c>
      <c r="N42" s="5">
        <v>7.774</v>
      </c>
      <c r="O42" s="5">
        <v>1.9910000000000001</v>
      </c>
      <c r="P42" s="5"/>
      <c r="Q42" s="5"/>
    </row>
    <row r="43" spans="1:17" ht="15.75" x14ac:dyDescent="0.25">
      <c r="A43" s="4" t="s">
        <v>140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7" ht="15.75" x14ac:dyDescent="0.25">
      <c r="A44" s="5" t="s">
        <v>139</v>
      </c>
      <c r="B44" s="5">
        <v>258.66000000000003</v>
      </c>
      <c r="C44" s="5">
        <v>232.57300000000001</v>
      </c>
      <c r="D44" s="5">
        <v>208.042</v>
      </c>
      <c r="E44" s="5">
        <v>162.33000000000001</v>
      </c>
      <c r="F44" s="5">
        <v>128.77799999999999</v>
      </c>
      <c r="G44" s="5">
        <v>96.918999999999997</v>
      </c>
      <c r="H44" s="5">
        <v>68.477000000000004</v>
      </c>
      <c r="I44" s="5">
        <v>46.784999999999997</v>
      </c>
      <c r="J44" s="5">
        <v>38.228999999999999</v>
      </c>
      <c r="K44" s="5">
        <v>52.558</v>
      </c>
      <c r="L44" s="5">
        <v>38.978999999999999</v>
      </c>
      <c r="M44" s="5">
        <v>19.719000000000001</v>
      </c>
      <c r="N44" s="5">
        <v>16.321999999999999</v>
      </c>
      <c r="O44" s="5">
        <v>5.7480000000000002</v>
      </c>
      <c r="P44" s="5">
        <v>2.766</v>
      </c>
      <c r="Q44" s="5">
        <v>3.008</v>
      </c>
    </row>
    <row r="45" spans="1:17" ht="15.75" x14ac:dyDescent="0.25">
      <c r="A45" s="4" t="s">
        <v>138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1:17" ht="15.75" x14ac:dyDescent="0.25">
      <c r="A46" s="5" t="s">
        <v>137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</row>
    <row r="47" spans="1:17" ht="15.75" x14ac:dyDescent="0.25">
      <c r="A47" s="4" t="s">
        <v>136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 ht="15.75" x14ac:dyDescent="0.25">
      <c r="A48" s="5" t="s">
        <v>135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</row>
    <row r="49" spans="1:17" ht="15.75" x14ac:dyDescent="0.25">
      <c r="A49" s="4" t="s">
        <v>134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>
        <v>5.3070000000000004</v>
      </c>
      <c r="N49" s="4">
        <v>1.994</v>
      </c>
      <c r="O49" s="4">
        <v>0.47499999999999998</v>
      </c>
      <c r="P49" s="4">
        <v>0</v>
      </c>
      <c r="Q49" s="4">
        <v>0</v>
      </c>
    </row>
    <row r="50" spans="1:17" ht="15.75" x14ac:dyDescent="0.25">
      <c r="A50" s="5" t="s">
        <v>133</v>
      </c>
      <c r="B50" s="5">
        <v>258.66000000000003</v>
      </c>
      <c r="C50" s="5">
        <v>232.57300000000001</v>
      </c>
      <c r="D50" s="5">
        <v>208.042</v>
      </c>
      <c r="E50" s="5">
        <v>162.33000000000001</v>
      </c>
      <c r="F50" s="5">
        <v>128.77799999999999</v>
      </c>
      <c r="G50" s="5">
        <v>96.918999999999997</v>
      </c>
      <c r="H50" s="5">
        <v>68.477000000000004</v>
      </c>
      <c r="I50" s="5">
        <v>46.784999999999997</v>
      </c>
      <c r="J50" s="5">
        <v>38.228999999999999</v>
      </c>
      <c r="K50" s="5">
        <v>52.558</v>
      </c>
      <c r="L50" s="5">
        <v>38.978999999999999</v>
      </c>
      <c r="M50" s="5">
        <v>19.719000000000001</v>
      </c>
      <c r="N50" s="5">
        <v>16.321999999999999</v>
      </c>
      <c r="O50" s="5">
        <v>5.7480000000000002</v>
      </c>
      <c r="P50" s="5">
        <v>2.766</v>
      </c>
      <c r="Q50" s="5">
        <v>3.008</v>
      </c>
    </row>
    <row r="51" spans="1:17" ht="15.75" x14ac:dyDescent="0.25">
      <c r="A51" s="4" t="s">
        <v>132</v>
      </c>
      <c r="B51" s="4">
        <v>258.66000000000003</v>
      </c>
      <c r="C51" s="4">
        <v>232.57300000000001</v>
      </c>
      <c r="D51" s="4">
        <v>208.042</v>
      </c>
      <c r="E51" s="4">
        <v>162.33000000000001</v>
      </c>
      <c r="F51" s="4">
        <v>128.77799999999999</v>
      </c>
      <c r="G51" s="4">
        <v>96.918999999999997</v>
      </c>
      <c r="H51" s="4">
        <v>68.477000000000004</v>
      </c>
      <c r="I51" s="4">
        <v>46.784999999999997</v>
      </c>
      <c r="J51" s="4">
        <v>38.228999999999999</v>
      </c>
      <c r="K51" s="4">
        <v>52.558</v>
      </c>
      <c r="L51" s="4">
        <v>38.978999999999999</v>
      </c>
      <c r="M51" s="4">
        <v>19.719000000000001</v>
      </c>
      <c r="N51" s="4">
        <v>16.321999999999999</v>
      </c>
      <c r="O51" s="4">
        <v>5.7480000000000002</v>
      </c>
      <c r="P51" s="4">
        <v>2.766</v>
      </c>
      <c r="Q51" s="4">
        <v>3.008</v>
      </c>
    </row>
    <row r="52" spans="1:17" ht="15.75" x14ac:dyDescent="0.25">
      <c r="A52" s="5" t="s">
        <v>131</v>
      </c>
      <c r="B52" s="5">
        <v>565.09199999999998</v>
      </c>
      <c r="C52" s="5">
        <v>502.25299999999999</v>
      </c>
      <c r="D52" s="5">
        <v>419.63799999999998</v>
      </c>
      <c r="E52" s="5">
        <v>314.47500000000002</v>
      </c>
      <c r="F52" s="5">
        <v>251.77699999999999</v>
      </c>
      <c r="G52" s="5">
        <v>199.06800000000001</v>
      </c>
      <c r="H52" s="5">
        <v>142.49799999999999</v>
      </c>
      <c r="I52" s="5">
        <v>113.011</v>
      </c>
      <c r="J52" s="5">
        <v>92.096999999999994</v>
      </c>
      <c r="K52" s="5">
        <v>100.887</v>
      </c>
      <c r="L52" s="5">
        <v>67.100999999999999</v>
      </c>
      <c r="M52" s="5">
        <v>42.435000000000002</v>
      </c>
      <c r="N52" s="5">
        <v>28.553999999999998</v>
      </c>
      <c r="O52" s="5">
        <v>11.124000000000001</v>
      </c>
      <c r="P52" s="5">
        <v>4.3129999999999997</v>
      </c>
      <c r="Q52" s="5">
        <v>3.3490000000000002</v>
      </c>
    </row>
    <row r="53" spans="1:17" ht="15.75" x14ac:dyDescent="0.25">
      <c r="A53" s="4" t="s">
        <v>130</v>
      </c>
      <c r="B53" s="4">
        <v>144.77000000000001</v>
      </c>
      <c r="C53" s="4">
        <v>100.94</v>
      </c>
      <c r="D53" s="4">
        <v>72.093000000000004</v>
      </c>
      <c r="E53" s="4">
        <v>50.548999999999999</v>
      </c>
      <c r="F53" s="4">
        <v>43.082000000000001</v>
      </c>
      <c r="G53" s="4">
        <v>36.301000000000002</v>
      </c>
      <c r="H53" s="4">
        <v>31.321000000000002</v>
      </c>
      <c r="I53" s="4">
        <v>28.248999999999999</v>
      </c>
      <c r="J53" s="4">
        <v>21.347000000000001</v>
      </c>
      <c r="K53" s="4">
        <v>14.622</v>
      </c>
      <c r="L53" s="4">
        <v>9.8239999999999998</v>
      </c>
      <c r="M53" s="4">
        <v>6.5460000000000003</v>
      </c>
      <c r="N53" s="4">
        <v>3.1739999999999999</v>
      </c>
      <c r="O53" s="4">
        <v>1.171</v>
      </c>
      <c r="P53" s="4"/>
      <c r="Q53" s="4"/>
    </row>
    <row r="54" spans="1:17" ht="15.75" x14ac:dyDescent="0.25">
      <c r="A54" s="5" t="s">
        <v>129</v>
      </c>
      <c r="B54" s="5">
        <v>420.322</v>
      </c>
      <c r="C54" s="5">
        <v>401.31299999999999</v>
      </c>
      <c r="D54" s="5">
        <v>347.54500000000002</v>
      </c>
      <c r="E54" s="5">
        <v>263.92599999999999</v>
      </c>
      <c r="F54" s="5">
        <v>208.69499999999999</v>
      </c>
      <c r="G54" s="5">
        <v>162.767</v>
      </c>
      <c r="H54" s="5">
        <v>111.17700000000001</v>
      </c>
      <c r="I54" s="5">
        <v>84.762</v>
      </c>
      <c r="J54" s="5">
        <v>70.75</v>
      </c>
      <c r="K54" s="5">
        <v>86.265000000000001</v>
      </c>
      <c r="L54" s="5">
        <v>57.277000000000001</v>
      </c>
      <c r="M54" s="5">
        <v>35.889000000000003</v>
      </c>
      <c r="N54" s="5">
        <v>25.38</v>
      </c>
      <c r="O54" s="5">
        <v>9.9529999999999994</v>
      </c>
      <c r="P54" s="5">
        <v>4.3129999999999997</v>
      </c>
      <c r="Q54" s="5">
        <v>3.3490000000000002</v>
      </c>
    </row>
    <row r="56" spans="1:17" ht="16.5" x14ac:dyDescent="0.25">
      <c r="A56" s="2" t="s">
        <v>128</v>
      </c>
    </row>
    <row r="57" spans="1:17" ht="15.75" x14ac:dyDescent="0.25">
      <c r="A57" s="4" t="s">
        <v>127</v>
      </c>
      <c r="B57" s="4">
        <v>0.46</v>
      </c>
      <c r="C57" s="4">
        <v>0.54</v>
      </c>
      <c r="D57" s="4">
        <v>0.49</v>
      </c>
      <c r="E57" s="4">
        <v>0.38500000000000001</v>
      </c>
      <c r="F57" s="4">
        <v>0.31</v>
      </c>
      <c r="G57" s="4">
        <v>0.23499999999999999</v>
      </c>
      <c r="H57" s="4">
        <v>0.16750000000000001</v>
      </c>
      <c r="I57" s="4">
        <v>0.11749999999999999</v>
      </c>
      <c r="J57" s="4">
        <v>9.7500000000000003E-2</v>
      </c>
      <c r="K57" s="4">
        <v>0.13625000000000001</v>
      </c>
      <c r="L57" s="4">
        <v>0.10375</v>
      </c>
      <c r="M57" s="4">
        <v>4.8750000000000002E-2</v>
      </c>
      <c r="N57" s="4">
        <v>5.1249999999999997E-2</v>
      </c>
      <c r="O57" s="4">
        <v>0.02</v>
      </c>
      <c r="P57" s="4">
        <v>1.125E-2</v>
      </c>
      <c r="Q57" s="4">
        <v>1.6250000000000001E-2</v>
      </c>
    </row>
    <row r="58" spans="1:17" ht="15.75" x14ac:dyDescent="0.25">
      <c r="A58" s="5" t="s">
        <v>126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</row>
    <row r="59" spans="1:17" ht="15.75" x14ac:dyDescent="0.25">
      <c r="A59" s="4" t="s">
        <v>125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1:17" ht="15.75" x14ac:dyDescent="0.25">
      <c r="A60" s="5" t="s">
        <v>124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</row>
    <row r="61" spans="1:17" ht="15.75" x14ac:dyDescent="0.25">
      <c r="A61" s="4" t="s">
        <v>123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</row>
    <row r="62" spans="1:17" ht="15.75" x14ac:dyDescent="0.25">
      <c r="A62" s="5" t="s">
        <v>122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</row>
    <row r="63" spans="1:17" ht="15.75" x14ac:dyDescent="0.25">
      <c r="A63" s="4" t="s">
        <v>121</v>
      </c>
      <c r="B63" s="4">
        <v>0.46</v>
      </c>
      <c r="C63" s="4">
        <v>0.54</v>
      </c>
      <c r="D63" s="4">
        <v>0.49</v>
      </c>
      <c r="E63" s="4">
        <v>0.38500000000000001</v>
      </c>
      <c r="F63" s="4">
        <v>0.31</v>
      </c>
      <c r="G63" s="4">
        <v>0.23499999999999999</v>
      </c>
      <c r="H63" s="4">
        <v>0.16750000000000001</v>
      </c>
      <c r="I63" s="4">
        <v>0.11749999999999999</v>
      </c>
      <c r="J63" s="4">
        <v>9.7500000000000003E-2</v>
      </c>
      <c r="K63" s="4">
        <v>0.13625000000000001</v>
      </c>
      <c r="L63" s="4">
        <v>0.10375</v>
      </c>
      <c r="M63" s="4">
        <v>4.8750000000000002E-2</v>
      </c>
      <c r="N63" s="4">
        <v>5.1249999999999997E-2</v>
      </c>
      <c r="O63" s="4">
        <v>0.02</v>
      </c>
      <c r="P63" s="4">
        <v>1.125E-2</v>
      </c>
      <c r="Q63" s="4">
        <v>1.6250000000000001E-2</v>
      </c>
    </row>
    <row r="64" spans="1:17" ht="15.75" x14ac:dyDescent="0.25">
      <c r="A64" s="5" t="s">
        <v>120</v>
      </c>
      <c r="B64" s="5">
        <v>0.46</v>
      </c>
      <c r="C64" s="5">
        <v>0.54</v>
      </c>
      <c r="D64" s="5">
        <v>0.49</v>
      </c>
      <c r="E64" s="5">
        <v>0.38500000000000001</v>
      </c>
      <c r="F64" s="5">
        <v>0.31</v>
      </c>
      <c r="G64" s="5">
        <v>0.23499999999999999</v>
      </c>
      <c r="H64" s="5">
        <v>0.16750000000000001</v>
      </c>
      <c r="I64" s="5">
        <v>0.11749999999999999</v>
      </c>
      <c r="J64" s="5">
        <v>9.7500000000000003E-2</v>
      </c>
      <c r="K64" s="5">
        <v>0.13625000000000001</v>
      </c>
      <c r="L64" s="5">
        <v>0.10375</v>
      </c>
      <c r="M64" s="5">
        <v>4.8750000000000002E-2</v>
      </c>
      <c r="N64" s="5">
        <v>5.1249999999999997E-2</v>
      </c>
      <c r="O64" s="5">
        <v>0.02</v>
      </c>
      <c r="P64" s="5">
        <v>1.125E-2</v>
      </c>
      <c r="Q64" s="5">
        <v>1.6250000000000001E-2</v>
      </c>
    </row>
    <row r="66" spans="1:17" ht="16.5" x14ac:dyDescent="0.25">
      <c r="A66" s="2" t="s">
        <v>119</v>
      </c>
    </row>
    <row r="67" spans="1:17" ht="15.75" x14ac:dyDescent="0.25">
      <c r="A67" s="4" t="s">
        <v>118</v>
      </c>
      <c r="B67" s="4">
        <v>0.45</v>
      </c>
      <c r="C67" s="4">
        <v>0.52500000000000002</v>
      </c>
      <c r="D67" s="4">
        <v>0.47499999999999998</v>
      </c>
      <c r="E67" s="4">
        <v>0.375</v>
      </c>
      <c r="F67" s="4">
        <v>0.30499999999999999</v>
      </c>
      <c r="G67" s="4">
        <v>0.23</v>
      </c>
      <c r="H67" s="4">
        <v>0.16750000000000001</v>
      </c>
      <c r="I67" s="4">
        <v>0.115</v>
      </c>
      <c r="J67" s="4">
        <v>9.5000000000000001E-2</v>
      </c>
      <c r="K67" s="4">
        <v>0.13125000000000001</v>
      </c>
      <c r="L67" s="4">
        <v>9.8750000000000004E-2</v>
      </c>
      <c r="M67" s="4">
        <v>4.4999999999999998E-2</v>
      </c>
      <c r="N67" s="4">
        <v>4.8750000000000002E-2</v>
      </c>
      <c r="O67" s="4">
        <v>1.8749999999999999E-2</v>
      </c>
      <c r="P67" s="4">
        <v>0.01</v>
      </c>
      <c r="Q67" s="4">
        <v>1.4999999999999999E-2</v>
      </c>
    </row>
    <row r="68" spans="1:17" ht="15.75" x14ac:dyDescent="0.25">
      <c r="A68" s="5" t="s">
        <v>117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</row>
    <row r="69" spans="1:17" ht="15.75" x14ac:dyDescent="0.25">
      <c r="A69" s="4" t="s">
        <v>116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</row>
    <row r="70" spans="1:17" ht="15.75" x14ac:dyDescent="0.25">
      <c r="A70" s="5" t="s">
        <v>115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</row>
    <row r="71" spans="1:17" ht="15.75" x14ac:dyDescent="0.25">
      <c r="A71" s="4" t="s">
        <v>114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</row>
    <row r="72" spans="1:17" ht="15.75" x14ac:dyDescent="0.25">
      <c r="A72" s="5" t="s">
        <v>113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</row>
    <row r="73" spans="1:17" ht="15.75" x14ac:dyDescent="0.25">
      <c r="A73" s="4" t="s">
        <v>112</v>
      </c>
      <c r="B73" s="4">
        <v>0.45</v>
      </c>
      <c r="C73" s="4">
        <v>0.52500000000000002</v>
      </c>
      <c r="D73" s="4">
        <v>0.47499999999999998</v>
      </c>
      <c r="E73" s="4">
        <v>0.375</v>
      </c>
      <c r="F73" s="4">
        <v>0.30499999999999999</v>
      </c>
      <c r="G73" s="4">
        <v>0.23</v>
      </c>
      <c r="H73" s="4">
        <v>0.16750000000000001</v>
      </c>
      <c r="I73" s="4">
        <v>0.115</v>
      </c>
      <c r="J73" s="4">
        <v>9.5000000000000001E-2</v>
      </c>
      <c r="K73" s="4">
        <v>0.13125000000000001</v>
      </c>
      <c r="L73" s="4">
        <v>9.8750000000000004E-2</v>
      </c>
      <c r="M73" s="4">
        <v>4.4999999999999998E-2</v>
      </c>
      <c r="N73" s="4">
        <v>4.8750000000000002E-2</v>
      </c>
      <c r="O73" s="4">
        <v>1.8749999999999999E-2</v>
      </c>
      <c r="P73" s="4">
        <v>0.01</v>
      </c>
      <c r="Q73" s="4">
        <v>1.4999999999999999E-2</v>
      </c>
    </row>
    <row r="74" spans="1:17" ht="15.75" x14ac:dyDescent="0.25">
      <c r="A74" s="5" t="s">
        <v>111</v>
      </c>
      <c r="B74" s="5">
        <v>0.45</v>
      </c>
      <c r="C74" s="5">
        <v>0.52500000000000002</v>
      </c>
      <c r="D74" s="5">
        <v>0.47499999999999998</v>
      </c>
      <c r="E74" s="5">
        <v>0.375</v>
      </c>
      <c r="F74" s="5">
        <v>0.30499999999999999</v>
      </c>
      <c r="G74" s="5">
        <v>0.23</v>
      </c>
      <c r="H74" s="5">
        <v>0.16750000000000001</v>
      </c>
      <c r="I74" s="5">
        <v>0.115</v>
      </c>
      <c r="J74" s="5">
        <v>9.5000000000000001E-2</v>
      </c>
      <c r="K74" s="5">
        <v>0.13125000000000001</v>
      </c>
      <c r="L74" s="5">
        <v>9.8750000000000004E-2</v>
      </c>
      <c r="M74" s="5">
        <v>4.4999999999999998E-2</v>
      </c>
      <c r="N74" s="5">
        <v>4.8750000000000002E-2</v>
      </c>
      <c r="O74" s="5">
        <v>1.8749999999999999E-2</v>
      </c>
      <c r="P74" s="5">
        <v>0.01</v>
      </c>
      <c r="Q74" s="5">
        <v>1.4999999999999999E-2</v>
      </c>
    </row>
    <row r="76" spans="1:17" ht="16.5" x14ac:dyDescent="0.25">
      <c r="A76" s="2" t="s">
        <v>110</v>
      </c>
    </row>
    <row r="77" spans="1:17" ht="15.75" x14ac:dyDescent="0.25">
      <c r="A77" s="4" t="s">
        <v>109</v>
      </c>
      <c r="B77" s="4">
        <v>436.33</v>
      </c>
      <c r="C77" s="4">
        <v>430.99599999999998</v>
      </c>
      <c r="D77" s="4">
        <v>426.45400000000001</v>
      </c>
      <c r="E77" s="4">
        <v>421.392</v>
      </c>
      <c r="F77" s="4">
        <v>417.37200000000001</v>
      </c>
      <c r="G77" s="4">
        <v>412.56</v>
      </c>
      <c r="H77" s="4">
        <v>406.38</v>
      </c>
      <c r="I77" s="4">
        <v>398.78399999999999</v>
      </c>
      <c r="J77" s="4">
        <v>392.68799999999999</v>
      </c>
      <c r="K77" s="4">
        <v>384.16800000000001</v>
      </c>
      <c r="L77" s="4">
        <v>375.86399999999998</v>
      </c>
      <c r="M77" s="4">
        <v>297.59199999999998</v>
      </c>
      <c r="N77" s="4">
        <v>280.99200000000002</v>
      </c>
      <c r="O77" s="4">
        <v>256.84800000000001</v>
      </c>
      <c r="P77" s="4">
        <v>249.6</v>
      </c>
      <c r="Q77" s="4">
        <v>185.28</v>
      </c>
    </row>
    <row r="78" spans="1:17" ht="15.75" x14ac:dyDescent="0.25">
      <c r="A78" s="5" t="s">
        <v>108</v>
      </c>
      <c r="B78" s="5">
        <v>444.90499999999997</v>
      </c>
      <c r="C78" s="5">
        <v>441.73599999999999</v>
      </c>
      <c r="D78" s="5">
        <v>438.76</v>
      </c>
      <c r="E78" s="5">
        <v>431.916</v>
      </c>
      <c r="F78" s="5">
        <v>425.52</v>
      </c>
      <c r="G78" s="5">
        <v>420.20800000000003</v>
      </c>
      <c r="H78" s="5">
        <v>410.25200000000001</v>
      </c>
      <c r="I78" s="5">
        <v>405.2</v>
      </c>
      <c r="J78" s="5">
        <v>402.73599999999999</v>
      </c>
      <c r="K78" s="5">
        <v>399.67200000000003</v>
      </c>
      <c r="L78" s="5">
        <v>396.69600000000003</v>
      </c>
      <c r="M78" s="5">
        <v>317.488</v>
      </c>
      <c r="N78" s="5">
        <v>294.19200000000001</v>
      </c>
      <c r="O78" s="5">
        <v>273.16800000000001</v>
      </c>
      <c r="P78" s="5">
        <v>263.73599999999999</v>
      </c>
      <c r="Q78" s="5">
        <v>195.864</v>
      </c>
    </row>
    <row r="79" spans="1:17" ht="15.75" x14ac:dyDescent="0.25">
      <c r="A79" s="4" t="s">
        <v>107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1"/>
  <sheetViews>
    <sheetView showGridLine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5" x14ac:dyDescent="0.25"/>
  <cols>
    <col min="1" max="1" width="44.7109375" customWidth="1"/>
  </cols>
  <sheetData>
    <row r="1" spans="1:34" ht="20.25" x14ac:dyDescent="0.3">
      <c r="A1" s="1" t="s">
        <v>183</v>
      </c>
    </row>
    <row r="2" spans="1:34" x14ac:dyDescent="0.25">
      <c r="A2" t="s">
        <v>1</v>
      </c>
    </row>
    <row r="4" spans="1:34" ht="16.5" x14ac:dyDescent="0.25">
      <c r="A4" s="2" t="s">
        <v>2</v>
      </c>
      <c r="B4" s="3">
        <v>42521</v>
      </c>
      <c r="C4" s="3">
        <v>42155</v>
      </c>
      <c r="D4" s="3">
        <v>41790</v>
      </c>
      <c r="E4" s="3">
        <v>41425</v>
      </c>
      <c r="F4" s="3">
        <v>41060</v>
      </c>
      <c r="G4" s="3">
        <v>40694</v>
      </c>
      <c r="H4" s="3">
        <v>40329</v>
      </c>
      <c r="I4" s="3">
        <v>39964</v>
      </c>
      <c r="J4" s="3">
        <v>39599</v>
      </c>
      <c r="K4" s="3">
        <v>39233</v>
      </c>
      <c r="L4" s="3">
        <v>38868</v>
      </c>
      <c r="M4" s="3">
        <v>38503</v>
      </c>
      <c r="N4" s="3">
        <v>38138</v>
      </c>
      <c r="O4" s="3">
        <v>37772</v>
      </c>
      <c r="P4" s="3">
        <v>37407</v>
      </c>
      <c r="Q4" s="3">
        <v>37042</v>
      </c>
      <c r="R4" s="3">
        <v>36677</v>
      </c>
      <c r="S4" s="3">
        <v>36311</v>
      </c>
      <c r="T4" s="3">
        <v>35946</v>
      </c>
      <c r="U4" s="3">
        <v>35581</v>
      </c>
      <c r="V4" s="3">
        <v>35216</v>
      </c>
      <c r="W4" s="3">
        <v>34850</v>
      </c>
      <c r="X4" s="3">
        <v>34485</v>
      </c>
      <c r="Y4" s="3">
        <v>34120</v>
      </c>
      <c r="Z4" s="3">
        <v>33755</v>
      </c>
      <c r="AA4" s="3">
        <v>33389</v>
      </c>
      <c r="AB4" s="3">
        <v>33024</v>
      </c>
      <c r="AC4" s="3">
        <v>32659</v>
      </c>
      <c r="AD4" s="3">
        <v>32294</v>
      </c>
      <c r="AE4" s="3">
        <v>31928</v>
      </c>
      <c r="AF4" s="3">
        <v>31563</v>
      </c>
      <c r="AG4" s="3">
        <v>31198</v>
      </c>
      <c r="AH4" s="3">
        <v>30833</v>
      </c>
    </row>
    <row r="6" spans="1:34" ht="16.5" x14ac:dyDescent="0.25">
      <c r="A6" s="2" t="s">
        <v>3</v>
      </c>
    </row>
    <row r="7" spans="1:34" ht="15.75" x14ac:dyDescent="0.25">
      <c r="A7" s="4" t="s">
        <v>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4" ht="15.75" x14ac:dyDescent="0.25">
      <c r="A8" s="5" t="s">
        <v>5</v>
      </c>
      <c r="B8" s="5">
        <v>3138</v>
      </c>
      <c r="C8" s="5">
        <v>3852</v>
      </c>
      <c r="D8" s="5">
        <v>2220</v>
      </c>
      <c r="E8" s="5">
        <v>3337</v>
      </c>
      <c r="F8" s="5">
        <v>2317</v>
      </c>
      <c r="G8" s="5">
        <v>1955</v>
      </c>
      <c r="H8" s="5">
        <v>3079</v>
      </c>
      <c r="I8" s="5">
        <v>2291.1</v>
      </c>
      <c r="J8" s="5">
        <v>2133.9</v>
      </c>
      <c r="K8" s="5">
        <v>1856.7</v>
      </c>
      <c r="L8" s="5">
        <v>954.2</v>
      </c>
      <c r="M8" s="5">
        <v>1388.1</v>
      </c>
      <c r="N8" s="5">
        <v>828</v>
      </c>
      <c r="O8" s="5">
        <v>634</v>
      </c>
      <c r="P8" s="5">
        <v>575.5</v>
      </c>
      <c r="Q8" s="5">
        <v>304</v>
      </c>
      <c r="R8" s="5">
        <v>254.3</v>
      </c>
      <c r="S8" s="5">
        <v>198.1</v>
      </c>
      <c r="T8" s="5">
        <v>108.6</v>
      </c>
      <c r="U8" s="5">
        <v>445.4</v>
      </c>
      <c r="V8" s="5">
        <v>262.10000000000002</v>
      </c>
      <c r="W8" s="5">
        <v>216.1</v>
      </c>
      <c r="X8" s="5">
        <v>518.79999999999995</v>
      </c>
      <c r="Y8" s="5">
        <v>291.3</v>
      </c>
      <c r="Z8" s="5">
        <v>260.10000000000002</v>
      </c>
      <c r="AA8" s="5">
        <v>119.8</v>
      </c>
      <c r="AB8" s="5">
        <v>90.4</v>
      </c>
      <c r="AC8" s="5">
        <v>85.7</v>
      </c>
      <c r="AD8" s="5">
        <v>75.400000000000006</v>
      </c>
      <c r="AE8" s="5">
        <v>126.9</v>
      </c>
      <c r="AF8" s="5">
        <v>18.100000000000001</v>
      </c>
      <c r="AG8" s="5">
        <v>7</v>
      </c>
      <c r="AH8" s="5">
        <v>8.3000000000000007</v>
      </c>
    </row>
    <row r="9" spans="1:34" ht="15.75" x14ac:dyDescent="0.25">
      <c r="A9" s="4" t="s">
        <v>6</v>
      </c>
      <c r="B9" s="4">
        <v>2319</v>
      </c>
      <c r="C9" s="4">
        <v>2072</v>
      </c>
      <c r="D9" s="4">
        <v>2922</v>
      </c>
      <c r="E9" s="4">
        <v>2628</v>
      </c>
      <c r="F9" s="4">
        <v>1440</v>
      </c>
      <c r="G9" s="4">
        <v>2583</v>
      </c>
      <c r="H9" s="4">
        <v>2067</v>
      </c>
      <c r="I9" s="4">
        <v>1164</v>
      </c>
      <c r="J9" s="4">
        <v>642.20000000000005</v>
      </c>
      <c r="K9" s="4">
        <v>990.3</v>
      </c>
      <c r="L9" s="4">
        <v>1348.8</v>
      </c>
      <c r="M9" s="4">
        <v>436.6</v>
      </c>
      <c r="N9" s="4">
        <v>400.8</v>
      </c>
      <c r="O9" s="4">
        <v>0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</row>
    <row r="10" spans="1:34" ht="15.75" x14ac:dyDescent="0.25">
      <c r="A10" s="5" t="s">
        <v>7</v>
      </c>
      <c r="B10" s="5">
        <v>5457</v>
      </c>
      <c r="C10" s="5">
        <v>5924</v>
      </c>
      <c r="D10" s="5">
        <v>5142</v>
      </c>
      <c r="E10" s="5">
        <v>5965</v>
      </c>
      <c r="F10" s="5">
        <v>3757</v>
      </c>
      <c r="G10" s="5">
        <v>4538</v>
      </c>
      <c r="H10" s="5">
        <v>5146</v>
      </c>
      <c r="I10" s="5">
        <v>3455.1</v>
      </c>
      <c r="J10" s="5">
        <v>2776.1</v>
      </c>
      <c r="K10" s="5">
        <v>2847</v>
      </c>
      <c r="L10" s="5">
        <v>2303</v>
      </c>
      <c r="M10" s="5">
        <v>1824.7</v>
      </c>
      <c r="N10" s="5">
        <v>1228.8</v>
      </c>
      <c r="O10" s="5">
        <v>634</v>
      </c>
      <c r="P10" s="5">
        <v>575.5</v>
      </c>
      <c r="Q10" s="5">
        <v>304</v>
      </c>
      <c r="R10" s="5">
        <v>254.3</v>
      </c>
      <c r="S10" s="5">
        <v>198.1</v>
      </c>
      <c r="T10" s="5">
        <v>108.6</v>
      </c>
      <c r="U10" s="5">
        <v>445.4</v>
      </c>
      <c r="V10" s="5">
        <v>262.10000000000002</v>
      </c>
      <c r="W10" s="5">
        <v>216.1</v>
      </c>
      <c r="X10" s="5">
        <v>518.79999999999995</v>
      </c>
      <c r="Y10" s="5">
        <v>291.3</v>
      </c>
      <c r="Z10" s="5">
        <v>260.10000000000002</v>
      </c>
      <c r="AA10" s="5">
        <v>119.8</v>
      </c>
      <c r="AB10" s="5">
        <v>90.4</v>
      </c>
      <c r="AC10" s="5">
        <v>85.7</v>
      </c>
      <c r="AD10" s="5">
        <v>75.400000000000006</v>
      </c>
      <c r="AE10" s="5">
        <v>126.9</v>
      </c>
      <c r="AF10" s="5">
        <v>18.100000000000001</v>
      </c>
      <c r="AG10" s="5">
        <v>7</v>
      </c>
      <c r="AH10" s="5">
        <v>8.3000000000000007</v>
      </c>
    </row>
    <row r="11" spans="1:34" ht="15.75" x14ac:dyDescent="0.25">
      <c r="A11" s="4" t="s">
        <v>8</v>
      </c>
      <c r="B11" s="4">
        <v>3241</v>
      </c>
      <c r="C11" s="4">
        <v>3358</v>
      </c>
      <c r="D11" s="4">
        <v>3434</v>
      </c>
      <c r="E11" s="4">
        <v>3117</v>
      </c>
      <c r="F11" s="4">
        <v>3132</v>
      </c>
      <c r="G11" s="4">
        <v>3138</v>
      </c>
      <c r="H11" s="4">
        <v>2650</v>
      </c>
      <c r="I11" s="4">
        <v>2883.9</v>
      </c>
      <c r="J11" s="4">
        <v>2795.3</v>
      </c>
      <c r="K11" s="4">
        <v>2494.6999999999998</v>
      </c>
      <c r="L11" s="4">
        <v>2395.9</v>
      </c>
      <c r="M11" s="4">
        <v>2262.1</v>
      </c>
      <c r="N11" s="4">
        <v>2120.1999999999998</v>
      </c>
      <c r="O11" s="4">
        <v>2083.9</v>
      </c>
      <c r="P11" s="4">
        <v>1807.1</v>
      </c>
      <c r="Q11" s="4">
        <v>1621.4</v>
      </c>
      <c r="R11" s="4">
        <v>1569.4</v>
      </c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</row>
    <row r="12" spans="1:34" ht="15.75" x14ac:dyDescent="0.25">
      <c r="A12" s="5" t="s">
        <v>9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</row>
    <row r="13" spans="1:34" ht="15.75" x14ac:dyDescent="0.25">
      <c r="A13" s="4" t="s">
        <v>10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</row>
    <row r="14" spans="1:34" ht="15.75" x14ac:dyDescent="0.25">
      <c r="A14" s="5" t="s">
        <v>11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</row>
    <row r="15" spans="1:34" ht="15.75" x14ac:dyDescent="0.25">
      <c r="A15" s="4" t="s">
        <v>12</v>
      </c>
      <c r="B15" s="4">
        <v>3241</v>
      </c>
      <c r="C15" s="4">
        <v>3358</v>
      </c>
      <c r="D15" s="4">
        <v>3434</v>
      </c>
      <c r="E15" s="4">
        <v>3117</v>
      </c>
      <c r="F15" s="4">
        <v>3132</v>
      </c>
      <c r="G15" s="4">
        <v>3138</v>
      </c>
      <c r="H15" s="4">
        <v>2650</v>
      </c>
      <c r="I15" s="4">
        <v>2883.9</v>
      </c>
      <c r="J15" s="4">
        <v>2795.3</v>
      </c>
      <c r="K15" s="4">
        <v>2494.6999999999998</v>
      </c>
      <c r="L15" s="4">
        <v>2395.9</v>
      </c>
      <c r="M15" s="4">
        <v>2262.1</v>
      </c>
      <c r="N15" s="4">
        <v>2120.1999999999998</v>
      </c>
      <c r="O15" s="4">
        <v>2083.9</v>
      </c>
      <c r="P15" s="4">
        <v>1807.1</v>
      </c>
      <c r="Q15" s="4">
        <v>1621.4</v>
      </c>
      <c r="R15" s="4">
        <v>1569.4</v>
      </c>
      <c r="S15" s="4">
        <v>1556</v>
      </c>
      <c r="T15" s="4">
        <v>1674.4</v>
      </c>
      <c r="U15" s="4">
        <v>1754.1</v>
      </c>
      <c r="V15" s="4">
        <v>1346.1</v>
      </c>
      <c r="W15" s="4">
        <v>1053.2</v>
      </c>
      <c r="X15" s="4">
        <v>703.7</v>
      </c>
      <c r="Y15" s="4">
        <v>667.5</v>
      </c>
      <c r="Z15" s="4">
        <v>596</v>
      </c>
      <c r="AA15" s="4">
        <v>521.6</v>
      </c>
      <c r="AB15" s="4">
        <v>400.9</v>
      </c>
      <c r="AC15" s="4">
        <v>296.39999999999998</v>
      </c>
      <c r="AD15" s="4">
        <v>258.39999999999998</v>
      </c>
      <c r="AE15" s="4">
        <v>184.5</v>
      </c>
      <c r="AF15" s="4">
        <v>185.6</v>
      </c>
      <c r="AG15" s="4">
        <v>214.8</v>
      </c>
      <c r="AH15" s="4">
        <v>189.4</v>
      </c>
    </row>
    <row r="16" spans="1:34" ht="15.75" x14ac:dyDescent="0.25">
      <c r="A16" s="5" t="s">
        <v>13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>
        <v>2.5</v>
      </c>
      <c r="N16" s="5">
        <v>13.3</v>
      </c>
      <c r="O16" s="5"/>
      <c r="P16" s="5">
        <v>12.6</v>
      </c>
      <c r="Q16" s="5">
        <v>9.1</v>
      </c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</row>
    <row r="17" spans="1:34" ht="15.75" x14ac:dyDescent="0.25">
      <c r="A17" s="4" t="s">
        <v>14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>
        <v>1.5</v>
      </c>
      <c r="N17" s="4">
        <v>10.6</v>
      </c>
      <c r="O17" s="4"/>
      <c r="P17" s="4">
        <v>13</v>
      </c>
      <c r="Q17" s="4">
        <v>15.1</v>
      </c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</row>
    <row r="18" spans="1:34" ht="15.75" x14ac:dyDescent="0.25">
      <c r="A18" s="5" t="s">
        <v>15</v>
      </c>
      <c r="B18" s="5">
        <v>4838</v>
      </c>
      <c r="C18" s="5">
        <v>4337</v>
      </c>
      <c r="D18" s="5">
        <v>3947</v>
      </c>
      <c r="E18" s="5">
        <v>3484</v>
      </c>
      <c r="F18" s="5">
        <v>3222</v>
      </c>
      <c r="G18" s="5">
        <v>2715</v>
      </c>
      <c r="H18" s="5"/>
      <c r="I18" s="5">
        <v>2357</v>
      </c>
      <c r="J18" s="5"/>
      <c r="K18" s="5">
        <v>2121.9</v>
      </c>
      <c r="L18" s="5"/>
      <c r="M18" s="5">
        <v>1807.1</v>
      </c>
      <c r="N18" s="5">
        <v>1626.3</v>
      </c>
      <c r="O18" s="5"/>
      <c r="P18" s="5">
        <v>1348.2</v>
      </c>
      <c r="Q18" s="5">
        <v>1399.9</v>
      </c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</row>
    <row r="19" spans="1:34" ht="15.75" x14ac:dyDescent="0.25">
      <c r="A19" s="4" t="s">
        <v>16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</row>
    <row r="20" spans="1:34" ht="15.75" x14ac:dyDescent="0.25">
      <c r="A20" s="5" t="s">
        <v>17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/>
      <c r="I20" s="5">
        <v>0</v>
      </c>
      <c r="J20" s="5"/>
      <c r="K20" s="5">
        <v>0</v>
      </c>
      <c r="L20" s="5"/>
      <c r="M20" s="5">
        <v>0</v>
      </c>
      <c r="N20" s="5">
        <v>0</v>
      </c>
      <c r="O20" s="5"/>
      <c r="P20" s="5">
        <v>0</v>
      </c>
      <c r="Q20" s="5">
        <v>0</v>
      </c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</row>
    <row r="21" spans="1:34" ht="15.75" x14ac:dyDescent="0.25">
      <c r="A21" s="4" t="s">
        <v>18</v>
      </c>
      <c r="B21" s="4">
        <v>4838</v>
      </c>
      <c r="C21" s="4">
        <v>4337</v>
      </c>
      <c r="D21" s="4">
        <v>3947</v>
      </c>
      <c r="E21" s="4">
        <v>3484</v>
      </c>
      <c r="F21" s="4">
        <v>3222</v>
      </c>
      <c r="G21" s="4">
        <v>2715</v>
      </c>
      <c r="H21" s="4">
        <v>2041</v>
      </c>
      <c r="I21" s="4">
        <v>2357</v>
      </c>
      <c r="J21" s="4">
        <v>2438.4</v>
      </c>
      <c r="K21" s="4">
        <v>2121.9</v>
      </c>
      <c r="L21" s="4">
        <v>2076.6999999999998</v>
      </c>
      <c r="M21" s="4">
        <v>1811.1</v>
      </c>
      <c r="N21" s="4">
        <v>1650.2</v>
      </c>
      <c r="O21" s="4">
        <v>1514.9</v>
      </c>
      <c r="P21" s="4">
        <v>1373.8</v>
      </c>
      <c r="Q21" s="4">
        <v>1424.1</v>
      </c>
      <c r="R21" s="4">
        <v>1446</v>
      </c>
      <c r="S21" s="4">
        <v>1199.3</v>
      </c>
      <c r="T21" s="4">
        <v>1396.6</v>
      </c>
      <c r="U21" s="4">
        <v>1338.6</v>
      </c>
      <c r="V21" s="4">
        <v>931.2</v>
      </c>
      <c r="W21" s="4">
        <v>629.70000000000005</v>
      </c>
      <c r="X21" s="4">
        <v>470</v>
      </c>
      <c r="Y21" s="4">
        <v>593</v>
      </c>
      <c r="Z21" s="4">
        <v>471.2</v>
      </c>
      <c r="AA21" s="4">
        <v>586.6</v>
      </c>
      <c r="AB21" s="4">
        <v>309.5</v>
      </c>
      <c r="AC21" s="4">
        <v>222.9</v>
      </c>
      <c r="AD21" s="4">
        <v>198.5</v>
      </c>
      <c r="AE21" s="4">
        <v>120.7</v>
      </c>
      <c r="AF21" s="4">
        <v>180.2</v>
      </c>
      <c r="AG21" s="4">
        <v>186.3</v>
      </c>
      <c r="AH21" s="4">
        <v>280.60000000000002</v>
      </c>
    </row>
    <row r="22" spans="1:34" ht="15.75" x14ac:dyDescent="0.25">
      <c r="A22" s="5" t="s">
        <v>19</v>
      </c>
      <c r="B22" s="5">
        <v>1489</v>
      </c>
      <c r="C22" s="5">
        <v>1968</v>
      </c>
      <c r="D22" s="5">
        <v>818</v>
      </c>
      <c r="E22" s="5">
        <v>756</v>
      </c>
      <c r="F22" s="5">
        <v>857</v>
      </c>
      <c r="G22" s="5">
        <v>594</v>
      </c>
      <c r="H22" s="5">
        <v>873</v>
      </c>
      <c r="I22" s="5">
        <v>765.6</v>
      </c>
      <c r="J22" s="5">
        <v>602.29999999999995</v>
      </c>
      <c r="K22" s="5">
        <v>393.2</v>
      </c>
      <c r="L22" s="5">
        <v>380.1</v>
      </c>
      <c r="M22" s="5">
        <v>343</v>
      </c>
      <c r="N22" s="5">
        <v>364.4</v>
      </c>
      <c r="O22" s="5">
        <v>332.5</v>
      </c>
      <c r="P22" s="5">
        <v>260.5</v>
      </c>
      <c r="Q22" s="5">
        <v>162.5</v>
      </c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</row>
    <row r="23" spans="1:34" ht="15.75" x14ac:dyDescent="0.25">
      <c r="A23" s="4" t="s">
        <v>20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</row>
    <row r="24" spans="1:34" ht="15.75" x14ac:dyDescent="0.25">
      <c r="A24" s="5" t="s">
        <v>21</v>
      </c>
      <c r="B24" s="5"/>
      <c r="C24" s="5"/>
      <c r="D24" s="5">
        <v>355</v>
      </c>
      <c r="E24" s="5">
        <v>308</v>
      </c>
      <c r="F24" s="5">
        <v>262</v>
      </c>
      <c r="G24" s="5">
        <v>312</v>
      </c>
      <c r="H24" s="5">
        <v>249</v>
      </c>
      <c r="I24" s="5">
        <v>272.39999999999998</v>
      </c>
      <c r="J24" s="5">
        <v>227.2</v>
      </c>
      <c r="K24" s="5">
        <v>219.7</v>
      </c>
      <c r="L24" s="5">
        <v>203.3</v>
      </c>
      <c r="M24" s="5">
        <v>110.2</v>
      </c>
      <c r="N24" s="5">
        <v>165</v>
      </c>
      <c r="O24" s="5">
        <v>221.8</v>
      </c>
      <c r="P24" s="5">
        <v>140.80000000000001</v>
      </c>
      <c r="Q24" s="5">
        <v>113.3</v>
      </c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</row>
    <row r="25" spans="1:34" ht="15.75" x14ac:dyDescent="0.25">
      <c r="A25" s="4" t="s">
        <v>22</v>
      </c>
      <c r="B25" s="4">
        <v>0</v>
      </c>
      <c r="C25" s="4">
        <v>0</v>
      </c>
      <c r="D25" s="4">
        <v>0</v>
      </c>
      <c r="E25" s="4">
        <v>0</v>
      </c>
      <c r="F25" s="4">
        <v>615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326.7</v>
      </c>
      <c r="S25" s="4">
        <v>311.5</v>
      </c>
      <c r="T25" s="4">
        <v>353</v>
      </c>
      <c r="U25" s="4">
        <v>292.8</v>
      </c>
      <c r="V25" s="4">
        <v>187.5</v>
      </c>
      <c r="W25" s="4">
        <v>146.9</v>
      </c>
      <c r="X25" s="4">
        <v>77.900000000000006</v>
      </c>
      <c r="Y25" s="4">
        <v>68.8</v>
      </c>
      <c r="Z25" s="4">
        <v>60.5</v>
      </c>
      <c r="AA25" s="4">
        <v>52.3</v>
      </c>
      <c r="AB25" s="4">
        <v>36.9</v>
      </c>
      <c r="AC25" s="4">
        <v>33.4</v>
      </c>
      <c r="AD25" s="4">
        <v>21.3</v>
      </c>
      <c r="AE25" s="4">
        <v>17.2</v>
      </c>
      <c r="AF25" s="4">
        <v>27.6</v>
      </c>
      <c r="AG25" s="4">
        <v>29.2</v>
      </c>
      <c r="AH25" s="4">
        <v>30.6</v>
      </c>
    </row>
    <row r="26" spans="1:34" ht="15.75" x14ac:dyDescent="0.25">
      <c r="A26" s="5" t="s">
        <v>23</v>
      </c>
      <c r="B26" s="5">
        <v>15025</v>
      </c>
      <c r="C26" s="5">
        <v>15587</v>
      </c>
      <c r="D26" s="5">
        <v>13696</v>
      </c>
      <c r="E26" s="5">
        <v>13630</v>
      </c>
      <c r="F26" s="5">
        <v>11845</v>
      </c>
      <c r="G26" s="5">
        <v>11297</v>
      </c>
      <c r="H26" s="5">
        <v>10959</v>
      </c>
      <c r="I26" s="5">
        <v>9734</v>
      </c>
      <c r="J26" s="5">
        <v>8839.2999999999993</v>
      </c>
      <c r="K26" s="5">
        <v>8076.5</v>
      </c>
      <c r="L26" s="5">
        <v>7359</v>
      </c>
      <c r="M26" s="5">
        <v>6351.1</v>
      </c>
      <c r="N26" s="5">
        <v>5528.6</v>
      </c>
      <c r="O26" s="5">
        <v>4787.1000000000004</v>
      </c>
      <c r="P26" s="5">
        <v>4157.7</v>
      </c>
      <c r="Q26" s="5">
        <v>3625.3</v>
      </c>
      <c r="R26" s="5">
        <v>3596.4</v>
      </c>
      <c r="S26" s="5">
        <v>3264.9</v>
      </c>
      <c r="T26" s="5">
        <v>3532.6</v>
      </c>
      <c r="U26" s="5">
        <v>3830.9</v>
      </c>
      <c r="V26" s="5">
        <v>2726.9</v>
      </c>
      <c r="W26" s="5">
        <v>2045.9</v>
      </c>
      <c r="X26" s="5">
        <v>1770.4</v>
      </c>
      <c r="Y26" s="5">
        <v>1620.6</v>
      </c>
      <c r="Z26" s="5">
        <v>1387.8</v>
      </c>
      <c r="AA26" s="5">
        <v>1280.3</v>
      </c>
      <c r="AB26" s="5">
        <v>837.7</v>
      </c>
      <c r="AC26" s="5">
        <v>638.4</v>
      </c>
      <c r="AD26" s="5">
        <v>553.6</v>
      </c>
      <c r="AE26" s="5">
        <v>449.3</v>
      </c>
      <c r="AF26" s="5">
        <v>411.5</v>
      </c>
      <c r="AG26" s="5">
        <v>437.3</v>
      </c>
      <c r="AH26" s="5">
        <v>508.9</v>
      </c>
    </row>
    <row r="27" spans="1:34" ht="15.75" x14ac:dyDescent="0.25">
      <c r="A27" s="4" t="s">
        <v>24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</row>
    <row r="28" spans="1:34" ht="15.75" x14ac:dyDescent="0.25">
      <c r="A28" s="5" t="s">
        <v>25</v>
      </c>
      <c r="B28" s="5">
        <v>286</v>
      </c>
      <c r="C28" s="5">
        <v>273</v>
      </c>
      <c r="D28" s="5">
        <v>270</v>
      </c>
      <c r="E28" s="5">
        <v>268</v>
      </c>
      <c r="F28" s="5">
        <v>252</v>
      </c>
      <c r="G28" s="5">
        <v>237</v>
      </c>
      <c r="H28" s="5"/>
      <c r="I28" s="5">
        <v>221.6</v>
      </c>
      <c r="J28" s="5">
        <v>209.4</v>
      </c>
      <c r="K28" s="5">
        <v>193.8</v>
      </c>
      <c r="L28" s="5">
        <v>195.9</v>
      </c>
      <c r="M28" s="5">
        <v>185.4</v>
      </c>
      <c r="N28" s="5">
        <v>179.5</v>
      </c>
      <c r="O28" s="5"/>
      <c r="P28" s="5">
        <v>178.3</v>
      </c>
      <c r="Q28" s="5">
        <v>177.2</v>
      </c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</row>
    <row r="29" spans="1:34" ht="15.75" x14ac:dyDescent="0.25">
      <c r="A29" s="4" t="s">
        <v>26</v>
      </c>
      <c r="B29" s="4">
        <v>1467</v>
      </c>
      <c r="C29" s="4">
        <v>1250</v>
      </c>
      <c r="D29" s="4">
        <v>1261</v>
      </c>
      <c r="E29" s="4">
        <v>1174</v>
      </c>
      <c r="F29" s="4">
        <v>1158</v>
      </c>
      <c r="G29" s="4">
        <v>1124</v>
      </c>
      <c r="H29" s="4"/>
      <c r="I29" s="4">
        <v>974</v>
      </c>
      <c r="J29" s="4">
        <v>1691.9</v>
      </c>
      <c r="K29" s="4">
        <v>1513.7</v>
      </c>
      <c r="L29" s="4">
        <v>1469.3</v>
      </c>
      <c r="M29" s="4">
        <v>1392.3</v>
      </c>
      <c r="N29" s="4">
        <v>1334.9</v>
      </c>
      <c r="O29" s="4"/>
      <c r="P29" s="4">
        <v>1134.0999999999999</v>
      </c>
      <c r="Q29" s="4">
        <v>1087.3</v>
      </c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</row>
    <row r="30" spans="1:34" ht="15.75" x14ac:dyDescent="0.25">
      <c r="A30" s="5" t="s">
        <v>27</v>
      </c>
      <c r="B30" s="5">
        <v>3510</v>
      </c>
      <c r="C30" s="5">
        <v>3329</v>
      </c>
      <c r="D30" s="5">
        <v>3376</v>
      </c>
      <c r="E30" s="5">
        <v>2985</v>
      </c>
      <c r="F30" s="5">
        <v>2654</v>
      </c>
      <c r="G30" s="5">
        <v>2487</v>
      </c>
      <c r="H30" s="5"/>
      <c r="I30" s="5">
        <v>2094.3000000000002</v>
      </c>
      <c r="J30" s="5">
        <v>2005</v>
      </c>
      <c r="K30" s="5">
        <v>1817.2</v>
      </c>
      <c r="L30" s="5">
        <v>1661.7</v>
      </c>
      <c r="M30" s="5">
        <v>1528.4</v>
      </c>
      <c r="N30" s="5">
        <v>1608.6</v>
      </c>
      <c r="O30" s="5"/>
      <c r="P30" s="5">
        <v>1356.9</v>
      </c>
      <c r="Q30" s="5">
        <v>1117.3</v>
      </c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</row>
    <row r="31" spans="1:34" ht="15.75" x14ac:dyDescent="0.25">
      <c r="A31" s="4" t="s">
        <v>28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/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/>
      <c r="P31" s="4">
        <v>0</v>
      </c>
      <c r="Q31" s="4">
        <v>0</v>
      </c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</row>
    <row r="32" spans="1:34" ht="15.75" x14ac:dyDescent="0.25">
      <c r="A32" s="5" t="s">
        <v>29</v>
      </c>
      <c r="B32" s="5">
        <v>437</v>
      </c>
      <c r="C32" s="5">
        <v>350</v>
      </c>
      <c r="D32" s="5">
        <v>247</v>
      </c>
      <c r="E32" s="5">
        <v>128</v>
      </c>
      <c r="F32" s="5">
        <v>110</v>
      </c>
      <c r="G32" s="5">
        <v>127</v>
      </c>
      <c r="H32" s="5"/>
      <c r="I32" s="5">
        <v>163.80000000000001</v>
      </c>
      <c r="J32" s="5">
        <v>196.7</v>
      </c>
      <c r="K32" s="5">
        <v>94.4</v>
      </c>
      <c r="L32" s="5">
        <v>81.400000000000006</v>
      </c>
      <c r="M32" s="5">
        <v>73.099999999999994</v>
      </c>
      <c r="N32" s="5">
        <v>60.4</v>
      </c>
      <c r="O32" s="5"/>
      <c r="P32" s="5">
        <v>72.400000000000006</v>
      </c>
      <c r="Q32" s="5">
        <v>171</v>
      </c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</row>
    <row r="33" spans="1:34" ht="15.75" x14ac:dyDescent="0.25">
      <c r="A33" s="4" t="s">
        <v>30</v>
      </c>
      <c r="B33" s="4">
        <v>1338</v>
      </c>
      <c r="C33" s="4">
        <v>1150</v>
      </c>
      <c r="D33" s="4">
        <v>1066</v>
      </c>
      <c r="E33" s="4">
        <v>945</v>
      </c>
      <c r="F33" s="4">
        <v>883</v>
      </c>
      <c r="G33" s="4">
        <v>931</v>
      </c>
      <c r="H33" s="4"/>
      <c r="I33" s="4">
        <v>802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</row>
    <row r="34" spans="1:34" ht="15.75" x14ac:dyDescent="0.25">
      <c r="A34" s="5" t="s">
        <v>31</v>
      </c>
      <c r="B34" s="5">
        <v>7038</v>
      </c>
      <c r="C34" s="5">
        <v>6352</v>
      </c>
      <c r="D34" s="5">
        <v>6220</v>
      </c>
      <c r="E34" s="5">
        <v>5500</v>
      </c>
      <c r="F34" s="5">
        <v>5057</v>
      </c>
      <c r="G34" s="5">
        <v>4906</v>
      </c>
      <c r="H34" s="5">
        <v>4390</v>
      </c>
      <c r="I34" s="5">
        <v>4255.7</v>
      </c>
      <c r="J34" s="5">
        <v>4103</v>
      </c>
      <c r="K34" s="5">
        <v>3619.1</v>
      </c>
      <c r="L34" s="5">
        <v>3408.3</v>
      </c>
      <c r="M34" s="5">
        <v>3179.2</v>
      </c>
      <c r="N34" s="5">
        <v>3183.4</v>
      </c>
      <c r="O34" s="5"/>
      <c r="P34" s="5">
        <v>2741.7</v>
      </c>
      <c r="Q34" s="5">
        <v>2552.8000000000002</v>
      </c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</row>
    <row r="35" spans="1:34" ht="15.75" x14ac:dyDescent="0.25">
      <c r="A35" s="4" t="s">
        <v>32</v>
      </c>
      <c r="B35" s="4">
        <v>-3518</v>
      </c>
      <c r="C35" s="4">
        <v>-3341</v>
      </c>
      <c r="D35" s="4">
        <v>-3386</v>
      </c>
      <c r="E35" s="4">
        <v>-3048</v>
      </c>
      <c r="F35" s="4">
        <v>-2848</v>
      </c>
      <c r="G35" s="4">
        <v>-2791</v>
      </c>
      <c r="H35" s="4">
        <v>-2458</v>
      </c>
      <c r="I35" s="4">
        <v>-2298</v>
      </c>
      <c r="J35" s="4">
        <v>-2211.9</v>
      </c>
      <c r="K35" s="4">
        <v>-1940.8</v>
      </c>
      <c r="L35" s="4">
        <v>-1750.6</v>
      </c>
      <c r="M35" s="4">
        <v>-1573.4</v>
      </c>
      <c r="N35" s="4">
        <v>-1571.6</v>
      </c>
      <c r="O35" s="4"/>
      <c r="P35" s="4">
        <v>-1127.2</v>
      </c>
      <c r="Q35" s="4">
        <v>-934</v>
      </c>
      <c r="R35" s="4">
        <v>-810.4</v>
      </c>
      <c r="S35" s="4">
        <v>-735.5</v>
      </c>
      <c r="T35" s="4">
        <v>-666.5</v>
      </c>
      <c r="U35" s="4">
        <v>-503.4</v>
      </c>
      <c r="V35" s="4">
        <v>-404.2</v>
      </c>
      <c r="W35" s="4">
        <v>-336.3</v>
      </c>
      <c r="X35" s="4">
        <v>-233.2</v>
      </c>
      <c r="Y35" s="4">
        <v>-193</v>
      </c>
      <c r="Z35" s="4">
        <v>-151.80000000000001</v>
      </c>
      <c r="AA35" s="4">
        <v>-105.1</v>
      </c>
      <c r="AB35" s="4">
        <v>-78.8</v>
      </c>
      <c r="AC35" s="4">
        <v>-64.3</v>
      </c>
      <c r="AD35" s="4">
        <v>-54.3</v>
      </c>
      <c r="AE35" s="4">
        <v>-48.5</v>
      </c>
      <c r="AF35" s="4">
        <v>-39.799999999999997</v>
      </c>
      <c r="AG35" s="4">
        <v>-40.1</v>
      </c>
      <c r="AH35" s="4">
        <v>-31.3</v>
      </c>
    </row>
    <row r="36" spans="1:34" ht="15.75" x14ac:dyDescent="0.25">
      <c r="A36" s="5" t="s">
        <v>33</v>
      </c>
      <c r="B36" s="5">
        <v>3520</v>
      </c>
      <c r="C36" s="5">
        <v>3011</v>
      </c>
      <c r="D36" s="5">
        <v>2834</v>
      </c>
      <c r="E36" s="5">
        <v>2452</v>
      </c>
      <c r="F36" s="5">
        <v>2209</v>
      </c>
      <c r="G36" s="5">
        <v>2115</v>
      </c>
      <c r="H36" s="5">
        <v>1932</v>
      </c>
      <c r="I36" s="5">
        <v>1957.7</v>
      </c>
      <c r="J36" s="5">
        <v>1891.1</v>
      </c>
      <c r="K36" s="5">
        <v>1678.3</v>
      </c>
      <c r="L36" s="5">
        <v>1657.7</v>
      </c>
      <c r="M36" s="5">
        <v>1605.8</v>
      </c>
      <c r="N36" s="5">
        <v>1611.8</v>
      </c>
      <c r="O36" s="5">
        <v>1620.8</v>
      </c>
      <c r="P36" s="5">
        <v>1614.5</v>
      </c>
      <c r="Q36" s="5">
        <v>1618.8</v>
      </c>
      <c r="R36" s="5">
        <v>1583.4</v>
      </c>
      <c r="S36" s="5">
        <v>1265.8</v>
      </c>
      <c r="T36" s="5">
        <v>1153.0999999999999</v>
      </c>
      <c r="U36" s="5">
        <v>922.4</v>
      </c>
      <c r="V36" s="5">
        <v>643.5</v>
      </c>
      <c r="W36" s="5">
        <v>554.9</v>
      </c>
      <c r="X36" s="5">
        <v>405.8</v>
      </c>
      <c r="Y36" s="5">
        <v>378</v>
      </c>
      <c r="Z36" s="5">
        <v>346</v>
      </c>
      <c r="AA36" s="5">
        <v>292.5</v>
      </c>
      <c r="AB36" s="5">
        <v>159.69999999999999</v>
      </c>
      <c r="AC36" s="5">
        <v>90</v>
      </c>
      <c r="AD36" s="5">
        <v>57.7</v>
      </c>
      <c r="AE36" s="5">
        <v>48.5</v>
      </c>
      <c r="AF36" s="5">
        <v>49.7</v>
      </c>
      <c r="AG36" s="5">
        <v>50.7</v>
      </c>
      <c r="AH36" s="5">
        <v>42.9</v>
      </c>
    </row>
    <row r="37" spans="1:34" ht="15.75" x14ac:dyDescent="0.25">
      <c r="A37" s="4" t="s">
        <v>34</v>
      </c>
      <c r="B37" s="4">
        <v>131</v>
      </c>
      <c r="C37" s="4">
        <v>131</v>
      </c>
      <c r="D37" s="4">
        <v>131</v>
      </c>
      <c r="E37" s="4">
        <v>131</v>
      </c>
      <c r="F37" s="4">
        <v>131</v>
      </c>
      <c r="G37" s="4">
        <v>205</v>
      </c>
      <c r="H37" s="4">
        <v>188</v>
      </c>
      <c r="I37" s="4">
        <v>193.5</v>
      </c>
      <c r="J37" s="4">
        <v>448.8</v>
      </c>
      <c r="K37" s="4">
        <v>130.80000000000001</v>
      </c>
      <c r="L37" s="4">
        <v>130.80000000000001</v>
      </c>
      <c r="M37" s="4"/>
      <c r="N37" s="4"/>
      <c r="O37" s="4">
        <v>65.599999999999994</v>
      </c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</row>
    <row r="38" spans="1:34" ht="15.75" x14ac:dyDescent="0.25">
      <c r="A38" s="5" t="s">
        <v>35</v>
      </c>
      <c r="B38" s="5">
        <v>281</v>
      </c>
      <c r="C38" s="5">
        <v>281</v>
      </c>
      <c r="D38" s="5">
        <v>282</v>
      </c>
      <c r="E38" s="5">
        <v>289</v>
      </c>
      <c r="F38" s="5">
        <v>370</v>
      </c>
      <c r="G38" s="5"/>
      <c r="H38" s="5">
        <v>467</v>
      </c>
      <c r="I38" s="5">
        <v>467.4</v>
      </c>
      <c r="J38" s="5">
        <v>743.1</v>
      </c>
      <c r="K38" s="5">
        <v>409.9</v>
      </c>
      <c r="L38" s="5">
        <v>405.5</v>
      </c>
      <c r="M38" s="5">
        <v>541.5</v>
      </c>
      <c r="N38" s="5">
        <v>501.7</v>
      </c>
      <c r="O38" s="5">
        <v>118.2</v>
      </c>
      <c r="P38" s="5">
        <v>437.8</v>
      </c>
      <c r="Q38" s="5">
        <v>397.3</v>
      </c>
      <c r="R38" s="5">
        <v>410.9</v>
      </c>
      <c r="S38" s="5">
        <v>426.6</v>
      </c>
      <c r="T38" s="5">
        <v>435.8</v>
      </c>
      <c r="U38" s="5">
        <v>464.2</v>
      </c>
      <c r="V38" s="5">
        <v>474.8</v>
      </c>
      <c r="W38" s="5">
        <v>495.9</v>
      </c>
      <c r="X38" s="5">
        <v>157.19999999999999</v>
      </c>
      <c r="Y38" s="5">
        <v>157.9</v>
      </c>
      <c r="Z38" s="5">
        <v>110.4</v>
      </c>
      <c r="AA38" s="5">
        <v>114.7</v>
      </c>
      <c r="AB38" s="5">
        <v>81</v>
      </c>
      <c r="AC38" s="5">
        <v>81.900000000000006</v>
      </c>
      <c r="AD38" s="5"/>
      <c r="AE38" s="5"/>
      <c r="AF38" s="5"/>
      <c r="AG38" s="5"/>
      <c r="AH38" s="5"/>
    </row>
    <row r="39" spans="1:34" ht="15.75" x14ac:dyDescent="0.25">
      <c r="A39" s="4" t="s">
        <v>36</v>
      </c>
      <c r="B39" s="4">
        <v>412</v>
      </c>
      <c r="C39" s="4">
        <v>412</v>
      </c>
      <c r="D39" s="4">
        <v>413</v>
      </c>
      <c r="E39" s="4">
        <v>420</v>
      </c>
      <c r="F39" s="4">
        <v>501</v>
      </c>
      <c r="G39" s="4">
        <v>692</v>
      </c>
      <c r="H39" s="4">
        <v>655</v>
      </c>
      <c r="I39" s="4">
        <v>660.9</v>
      </c>
      <c r="J39" s="4">
        <v>1191.9000000000001</v>
      </c>
      <c r="K39" s="4">
        <v>540.70000000000005</v>
      </c>
      <c r="L39" s="4">
        <v>536.29999999999995</v>
      </c>
      <c r="M39" s="4">
        <v>541.5</v>
      </c>
      <c r="N39" s="4">
        <v>501.7</v>
      </c>
      <c r="O39" s="4">
        <v>183.8</v>
      </c>
      <c r="P39" s="4">
        <v>437.8</v>
      </c>
      <c r="Q39" s="4">
        <v>397.3</v>
      </c>
      <c r="R39" s="4">
        <v>410.9</v>
      </c>
      <c r="S39" s="4">
        <v>426.6</v>
      </c>
      <c r="T39" s="4">
        <v>435.8</v>
      </c>
      <c r="U39" s="4">
        <v>464.2</v>
      </c>
      <c r="V39" s="4">
        <v>474.8</v>
      </c>
      <c r="W39" s="4">
        <v>495.9</v>
      </c>
      <c r="X39" s="4">
        <v>157.19999999999999</v>
      </c>
      <c r="Y39" s="4">
        <v>157.9</v>
      </c>
      <c r="Z39" s="4">
        <v>110.4</v>
      </c>
      <c r="AA39" s="4">
        <v>114.7</v>
      </c>
      <c r="AB39" s="4">
        <v>81</v>
      </c>
      <c r="AC39" s="4">
        <v>81.900000000000006</v>
      </c>
      <c r="AD39" s="4"/>
      <c r="AE39" s="4"/>
      <c r="AF39" s="4"/>
      <c r="AG39" s="4"/>
      <c r="AH39" s="4"/>
    </row>
    <row r="40" spans="1:34" ht="15.75" x14ac:dyDescent="0.25">
      <c r="A40" s="5" t="s">
        <v>37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</row>
    <row r="41" spans="1:34" ht="15.75" x14ac:dyDescent="0.25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</row>
    <row r="42" spans="1:34" ht="15.75" x14ac:dyDescent="0.25">
      <c r="A42" s="5" t="s">
        <v>39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</row>
    <row r="43" spans="1:34" ht="15.75" x14ac:dyDescent="0.25">
      <c r="A43" s="4" t="s">
        <v>40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</row>
    <row r="44" spans="1:34" ht="15.75" x14ac:dyDescent="0.25">
      <c r="A44" s="5" t="s">
        <v>41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</row>
    <row r="45" spans="1:34" ht="15.75" x14ac:dyDescent="0.25">
      <c r="A45" s="4" t="s">
        <v>42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</row>
    <row r="46" spans="1:34" ht="15.75" x14ac:dyDescent="0.25">
      <c r="A46" s="5" t="s">
        <v>43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</row>
    <row r="47" spans="1:34" ht="15.75" x14ac:dyDescent="0.25">
      <c r="A47" s="4" t="s">
        <v>44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</row>
    <row r="48" spans="1:34" ht="15.75" x14ac:dyDescent="0.25">
      <c r="A48" s="5" t="s">
        <v>45</v>
      </c>
      <c r="B48" s="5">
        <v>2439</v>
      </c>
      <c r="C48" s="5">
        <v>2587</v>
      </c>
      <c r="D48" s="5">
        <v>1651</v>
      </c>
      <c r="E48" s="5">
        <v>1043</v>
      </c>
      <c r="F48" s="5">
        <v>910</v>
      </c>
      <c r="G48" s="5">
        <v>894</v>
      </c>
      <c r="H48" s="5">
        <v>873</v>
      </c>
      <c r="I48" s="5">
        <v>897</v>
      </c>
      <c r="J48" s="5">
        <v>520.4</v>
      </c>
      <c r="K48" s="5">
        <v>392.8</v>
      </c>
      <c r="L48" s="5">
        <v>316.60000000000002</v>
      </c>
      <c r="M48" s="5">
        <v>295.2</v>
      </c>
      <c r="N48" s="5">
        <v>266.60000000000002</v>
      </c>
      <c r="O48" s="5">
        <v>229.4</v>
      </c>
      <c r="P48" s="5">
        <v>233</v>
      </c>
      <c r="Q48" s="5">
        <v>178.2</v>
      </c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spans="1:34" ht="15.75" x14ac:dyDescent="0.25">
      <c r="A49" s="4" t="s">
        <v>46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</row>
    <row r="50" spans="1:34" ht="15.75" x14ac:dyDescent="0.25">
      <c r="A50" s="5" t="s">
        <v>47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</row>
    <row r="51" spans="1:34" ht="15.75" x14ac:dyDescent="0.25">
      <c r="A51" s="4" t="s">
        <v>48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</row>
    <row r="52" spans="1:34" ht="15.75" x14ac:dyDescent="0.25">
      <c r="A52" s="5" t="s">
        <v>49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266.2</v>
      </c>
      <c r="S52" s="5">
        <v>290.39999999999998</v>
      </c>
      <c r="T52" s="5">
        <v>275.89999999999998</v>
      </c>
      <c r="U52" s="5">
        <v>143.69999999999999</v>
      </c>
      <c r="V52" s="5">
        <v>106.4</v>
      </c>
      <c r="W52" s="5">
        <v>46</v>
      </c>
      <c r="X52" s="5">
        <v>40.4</v>
      </c>
      <c r="Y52" s="5">
        <v>31</v>
      </c>
      <c r="Z52" s="5">
        <v>28.7</v>
      </c>
      <c r="AA52" s="5">
        <v>20.9</v>
      </c>
      <c r="AB52" s="5">
        <v>16.2</v>
      </c>
      <c r="AC52" s="5">
        <v>15.1</v>
      </c>
      <c r="AD52" s="5">
        <v>97.8</v>
      </c>
      <c r="AE52" s="5">
        <v>14</v>
      </c>
      <c r="AF52" s="5">
        <v>15.6</v>
      </c>
      <c r="AG52" s="5">
        <v>16</v>
      </c>
      <c r="AH52" s="5">
        <v>7.4</v>
      </c>
    </row>
    <row r="53" spans="1:34" ht="15.75" x14ac:dyDescent="0.25">
      <c r="A53" s="4" t="s">
        <v>50</v>
      </c>
      <c r="B53" s="4">
        <v>6371</v>
      </c>
      <c r="C53" s="4">
        <v>6010</v>
      </c>
      <c r="D53" s="4">
        <v>4898</v>
      </c>
      <c r="E53" s="4">
        <v>3915</v>
      </c>
      <c r="F53" s="4">
        <v>3620</v>
      </c>
      <c r="G53" s="4">
        <v>3701</v>
      </c>
      <c r="H53" s="4">
        <v>3460</v>
      </c>
      <c r="I53" s="4">
        <v>3515.6</v>
      </c>
      <c r="J53" s="4">
        <v>3603.4</v>
      </c>
      <c r="K53" s="4">
        <v>2611.8000000000002</v>
      </c>
      <c r="L53" s="4">
        <v>2510.6</v>
      </c>
      <c r="M53" s="4">
        <v>2442.5</v>
      </c>
      <c r="N53" s="4">
        <v>2380.1</v>
      </c>
      <c r="O53" s="4">
        <v>2034</v>
      </c>
      <c r="P53" s="4">
        <v>2285.3000000000002</v>
      </c>
      <c r="Q53" s="4">
        <v>2194.3000000000002</v>
      </c>
      <c r="R53" s="4">
        <v>2260.5</v>
      </c>
      <c r="S53" s="4">
        <v>1982.8</v>
      </c>
      <c r="T53" s="4">
        <v>1864.8</v>
      </c>
      <c r="U53" s="4">
        <v>1530.3</v>
      </c>
      <c r="V53" s="4">
        <v>1224.7</v>
      </c>
      <c r="W53" s="4">
        <v>1096.8</v>
      </c>
      <c r="X53" s="4">
        <v>603.4</v>
      </c>
      <c r="Y53" s="4">
        <v>566.9</v>
      </c>
      <c r="Z53" s="4">
        <v>485.1</v>
      </c>
      <c r="AA53" s="4">
        <v>428.1</v>
      </c>
      <c r="AB53" s="4">
        <v>256.89999999999998</v>
      </c>
      <c r="AC53" s="4">
        <v>187</v>
      </c>
      <c r="AD53" s="4">
        <v>155.5</v>
      </c>
      <c r="AE53" s="4">
        <v>62.5</v>
      </c>
      <c r="AF53" s="4">
        <v>65.3</v>
      </c>
      <c r="AG53" s="4">
        <v>66.7</v>
      </c>
      <c r="AH53" s="4">
        <v>50.3</v>
      </c>
    </row>
    <row r="54" spans="1:34" ht="15.75" x14ac:dyDescent="0.25">
      <c r="A54" s="5" t="s">
        <v>51</v>
      </c>
      <c r="B54" s="5">
        <v>21396</v>
      </c>
      <c r="C54" s="5">
        <v>21597</v>
      </c>
      <c r="D54" s="5">
        <v>18594</v>
      </c>
      <c r="E54" s="5">
        <v>17545</v>
      </c>
      <c r="F54" s="5">
        <v>15465</v>
      </c>
      <c r="G54" s="5">
        <v>14998</v>
      </c>
      <c r="H54" s="5">
        <v>14419</v>
      </c>
      <c r="I54" s="5">
        <v>13249.6</v>
      </c>
      <c r="J54" s="5">
        <v>12442.7</v>
      </c>
      <c r="K54" s="5">
        <v>10688.3</v>
      </c>
      <c r="L54" s="5">
        <v>9869.6</v>
      </c>
      <c r="M54" s="5">
        <v>8793.6</v>
      </c>
      <c r="N54" s="5">
        <v>7908.7</v>
      </c>
      <c r="O54" s="5">
        <v>6821.1</v>
      </c>
      <c r="P54" s="5">
        <v>6443</v>
      </c>
      <c r="Q54" s="5">
        <v>5819.6</v>
      </c>
      <c r="R54" s="5">
        <v>5856.9</v>
      </c>
      <c r="S54" s="5">
        <v>5247.7</v>
      </c>
      <c r="T54" s="5">
        <v>5397.4</v>
      </c>
      <c r="U54" s="5">
        <v>5361.2</v>
      </c>
      <c r="V54" s="5">
        <v>3951.6</v>
      </c>
      <c r="W54" s="5">
        <v>3142.7</v>
      </c>
      <c r="X54" s="5">
        <v>2373.8000000000002</v>
      </c>
      <c r="Y54" s="5">
        <v>2187.5</v>
      </c>
      <c r="Z54" s="5">
        <v>1872.9</v>
      </c>
      <c r="AA54" s="5">
        <v>1708.4</v>
      </c>
      <c r="AB54" s="5">
        <v>1094.5999999999999</v>
      </c>
      <c r="AC54" s="5">
        <v>825.4</v>
      </c>
      <c r="AD54" s="5">
        <v>709.1</v>
      </c>
      <c r="AE54" s="5">
        <v>511.8</v>
      </c>
      <c r="AF54" s="5">
        <v>476.8</v>
      </c>
      <c r="AG54" s="5">
        <v>504</v>
      </c>
      <c r="AH54" s="5">
        <v>559.20000000000005</v>
      </c>
    </row>
    <row r="56" spans="1:34" ht="16.5" x14ac:dyDescent="0.25">
      <c r="A56" s="2" t="s">
        <v>52</v>
      </c>
    </row>
    <row r="57" spans="1:34" ht="15.75" x14ac:dyDescent="0.25">
      <c r="A57" s="4" t="s">
        <v>53</v>
      </c>
      <c r="B57" s="4">
        <v>2191</v>
      </c>
      <c r="C57" s="4">
        <v>2131</v>
      </c>
      <c r="D57" s="4">
        <v>1930</v>
      </c>
      <c r="E57" s="4">
        <v>1669</v>
      </c>
      <c r="F57" s="4">
        <v>1549</v>
      </c>
      <c r="G57" s="4">
        <v>1469</v>
      </c>
      <c r="H57" s="4">
        <v>1255</v>
      </c>
      <c r="I57" s="4">
        <v>1031.9000000000001</v>
      </c>
      <c r="J57" s="4">
        <v>1287.5999999999999</v>
      </c>
      <c r="K57" s="4">
        <v>1040.3</v>
      </c>
      <c r="L57" s="4">
        <v>952.2</v>
      </c>
      <c r="M57" s="4">
        <v>843.9</v>
      </c>
      <c r="N57" s="4">
        <v>780.4</v>
      </c>
      <c r="O57" s="4">
        <v>572.70000000000005</v>
      </c>
      <c r="P57" s="4">
        <v>504.4</v>
      </c>
      <c r="Q57" s="4">
        <v>432</v>
      </c>
      <c r="R57" s="4">
        <v>543.79999999999995</v>
      </c>
      <c r="S57" s="4">
        <v>373.2</v>
      </c>
      <c r="T57" s="4">
        <v>584.6</v>
      </c>
      <c r="U57" s="4">
        <v>687.1</v>
      </c>
      <c r="V57" s="4">
        <v>455</v>
      </c>
      <c r="W57" s="4">
        <v>297.7</v>
      </c>
      <c r="X57" s="4">
        <v>210.6</v>
      </c>
      <c r="Y57" s="4">
        <v>135.69999999999999</v>
      </c>
      <c r="Z57" s="4">
        <v>134.69999999999999</v>
      </c>
      <c r="AA57" s="4">
        <v>165.9</v>
      </c>
      <c r="AB57" s="4">
        <v>107.4</v>
      </c>
      <c r="AC57" s="4">
        <v>71.099999999999994</v>
      </c>
      <c r="AD57" s="4"/>
      <c r="AE57" s="4"/>
      <c r="AF57" s="4"/>
      <c r="AG57" s="4"/>
      <c r="AH57" s="4"/>
    </row>
    <row r="58" spans="1:34" ht="15.75" x14ac:dyDescent="0.25">
      <c r="A58" s="5" t="s">
        <v>54</v>
      </c>
      <c r="B58" s="5">
        <v>271</v>
      </c>
      <c r="C58" s="5">
        <v>240</v>
      </c>
      <c r="D58" s="5">
        <v>209</v>
      </c>
      <c r="E58" s="5">
        <v>188</v>
      </c>
      <c r="F58" s="5">
        <v>165</v>
      </c>
      <c r="G58" s="5"/>
      <c r="H58" s="5">
        <v>131</v>
      </c>
      <c r="I58" s="5">
        <v>121.4</v>
      </c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</row>
    <row r="59" spans="1:34" ht="15.75" x14ac:dyDescent="0.25">
      <c r="A59" s="4" t="s">
        <v>55</v>
      </c>
      <c r="B59" s="4">
        <v>244</v>
      </c>
      <c r="C59" s="4">
        <v>243</v>
      </c>
      <c r="D59" s="4">
        <v>636</v>
      </c>
      <c r="E59" s="4">
        <v>276</v>
      </c>
      <c r="F59" s="4">
        <v>234</v>
      </c>
      <c r="G59" s="4">
        <v>117</v>
      </c>
      <c r="H59" s="4">
        <v>217</v>
      </c>
      <c r="I59" s="4">
        <v>86.3</v>
      </c>
      <c r="J59" s="4"/>
      <c r="K59" s="4"/>
      <c r="L59" s="4"/>
      <c r="M59" s="4"/>
      <c r="N59" s="4"/>
      <c r="O59" s="4">
        <v>130.6</v>
      </c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</row>
    <row r="60" spans="1:34" ht="15.75" x14ac:dyDescent="0.25">
      <c r="A60" s="5" t="s">
        <v>56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5">
        <v>0</v>
      </c>
      <c r="AD60" s="5"/>
      <c r="AE60" s="5"/>
      <c r="AF60" s="5"/>
      <c r="AG60" s="5"/>
      <c r="AH60" s="5"/>
    </row>
    <row r="61" spans="1:34" ht="15.75" x14ac:dyDescent="0.25">
      <c r="A61" s="4" t="s">
        <v>57</v>
      </c>
      <c r="B61" s="4">
        <v>2706</v>
      </c>
      <c r="C61" s="4">
        <v>2614</v>
      </c>
      <c r="D61" s="4">
        <v>2775</v>
      </c>
      <c r="E61" s="4">
        <v>2133</v>
      </c>
      <c r="F61" s="4">
        <v>1948</v>
      </c>
      <c r="G61" s="4">
        <v>1586</v>
      </c>
      <c r="H61" s="4">
        <v>1603</v>
      </c>
      <c r="I61" s="4">
        <v>1239.5999999999999</v>
      </c>
      <c r="J61" s="4">
        <v>1287.5999999999999</v>
      </c>
      <c r="K61" s="4">
        <v>1040.3</v>
      </c>
      <c r="L61" s="4">
        <v>952.2</v>
      </c>
      <c r="M61" s="4">
        <v>843.9</v>
      </c>
      <c r="N61" s="4">
        <v>780.4</v>
      </c>
      <c r="O61" s="4">
        <v>703.3</v>
      </c>
      <c r="P61" s="4">
        <v>504.4</v>
      </c>
      <c r="Q61" s="4">
        <v>432</v>
      </c>
      <c r="R61" s="4">
        <v>543.79999999999995</v>
      </c>
      <c r="S61" s="4">
        <v>373.2</v>
      </c>
      <c r="T61" s="4">
        <v>584.6</v>
      </c>
      <c r="U61" s="4">
        <v>687.1</v>
      </c>
      <c r="V61" s="4">
        <v>455</v>
      </c>
      <c r="W61" s="4">
        <v>297.7</v>
      </c>
      <c r="X61" s="4">
        <v>210.6</v>
      </c>
      <c r="Y61" s="4">
        <v>135.69999999999999</v>
      </c>
      <c r="Z61" s="4">
        <v>134.69999999999999</v>
      </c>
      <c r="AA61" s="4">
        <v>165.9</v>
      </c>
      <c r="AB61" s="4">
        <v>107.4</v>
      </c>
      <c r="AC61" s="4">
        <v>71.099999999999994</v>
      </c>
      <c r="AD61" s="4"/>
      <c r="AE61" s="4"/>
      <c r="AF61" s="4"/>
      <c r="AG61" s="4"/>
      <c r="AH61" s="4"/>
    </row>
    <row r="62" spans="1:34" ht="15.75" x14ac:dyDescent="0.25">
      <c r="A62" s="5" t="s">
        <v>58</v>
      </c>
      <c r="B62" s="5">
        <v>2445</v>
      </c>
      <c r="C62" s="5">
        <v>3375</v>
      </c>
      <c r="D62" s="5">
        <v>1993</v>
      </c>
      <c r="E62" s="5">
        <v>1622</v>
      </c>
      <c r="F62" s="5">
        <v>1552</v>
      </c>
      <c r="G62" s="5">
        <v>1985</v>
      </c>
      <c r="H62" s="5">
        <v>1451</v>
      </c>
      <c r="I62" s="5">
        <v>1662.5</v>
      </c>
      <c r="J62" s="5">
        <v>1761.9</v>
      </c>
      <c r="K62" s="5">
        <v>1303.4000000000001</v>
      </c>
      <c r="L62" s="5">
        <v>1286.9000000000001</v>
      </c>
      <c r="M62" s="5">
        <v>984.3</v>
      </c>
      <c r="N62" s="5">
        <v>979.3</v>
      </c>
      <c r="O62" s="5">
        <v>1036.2</v>
      </c>
      <c r="P62" s="5">
        <v>768.3</v>
      </c>
      <c r="Q62" s="5">
        <v>472.1</v>
      </c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</row>
    <row r="63" spans="1:34" ht="15.75" x14ac:dyDescent="0.25">
      <c r="A63" s="4" t="s">
        <v>59</v>
      </c>
      <c r="B63" s="4">
        <v>5151</v>
      </c>
      <c r="C63" s="4">
        <v>5989</v>
      </c>
      <c r="D63" s="4">
        <v>4768</v>
      </c>
      <c r="E63" s="4">
        <v>3755</v>
      </c>
      <c r="F63" s="4">
        <v>3500</v>
      </c>
      <c r="G63" s="4">
        <v>3571</v>
      </c>
      <c r="H63" s="4">
        <v>3054</v>
      </c>
      <c r="I63" s="4">
        <v>2902.1</v>
      </c>
      <c r="J63" s="4">
        <v>3049.5</v>
      </c>
      <c r="K63" s="4">
        <v>2343.6999999999998</v>
      </c>
      <c r="L63" s="4">
        <v>2239.1</v>
      </c>
      <c r="M63" s="4">
        <v>1828.2</v>
      </c>
      <c r="N63" s="4">
        <v>1759.7</v>
      </c>
      <c r="O63" s="4">
        <v>1739.5</v>
      </c>
      <c r="P63" s="4">
        <v>1272.7</v>
      </c>
      <c r="Q63" s="4">
        <v>904.1</v>
      </c>
      <c r="R63" s="4">
        <v>543.79999999999995</v>
      </c>
      <c r="S63" s="4">
        <v>373.2</v>
      </c>
      <c r="T63" s="4">
        <v>584.6</v>
      </c>
      <c r="U63" s="4">
        <v>687.1</v>
      </c>
      <c r="V63" s="4">
        <v>455</v>
      </c>
      <c r="W63" s="4">
        <v>297.7</v>
      </c>
      <c r="X63" s="4">
        <v>210.6</v>
      </c>
      <c r="Y63" s="4">
        <v>135.69999999999999</v>
      </c>
      <c r="Z63" s="4">
        <v>134.69999999999999</v>
      </c>
      <c r="AA63" s="4">
        <v>165.9</v>
      </c>
      <c r="AB63" s="4">
        <v>107.4</v>
      </c>
      <c r="AC63" s="4">
        <v>71.099999999999994</v>
      </c>
      <c r="AD63" s="4"/>
      <c r="AE63" s="4"/>
      <c r="AF63" s="4"/>
      <c r="AG63" s="4"/>
      <c r="AH63" s="4"/>
    </row>
    <row r="64" spans="1:34" ht="15.75" x14ac:dyDescent="0.25">
      <c r="A64" s="5" t="s">
        <v>60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</row>
    <row r="65" spans="1:34" ht="15.75" x14ac:dyDescent="0.25">
      <c r="A65" s="4" t="s">
        <v>61</v>
      </c>
      <c r="B65" s="4">
        <v>1</v>
      </c>
      <c r="C65" s="4">
        <v>74</v>
      </c>
      <c r="D65" s="4">
        <v>167</v>
      </c>
      <c r="E65" s="4">
        <v>98</v>
      </c>
      <c r="F65" s="4">
        <v>108</v>
      </c>
      <c r="G65" s="4">
        <v>187</v>
      </c>
      <c r="H65" s="4">
        <v>139</v>
      </c>
      <c r="I65" s="4">
        <v>342.9</v>
      </c>
      <c r="J65" s="4">
        <v>177.7</v>
      </c>
      <c r="K65" s="4">
        <v>100.8</v>
      </c>
      <c r="L65" s="4">
        <v>43.4</v>
      </c>
      <c r="M65" s="4">
        <v>69.8</v>
      </c>
      <c r="N65" s="4">
        <v>146</v>
      </c>
      <c r="O65" s="4">
        <v>75.400000000000006</v>
      </c>
      <c r="P65" s="4">
        <v>425.2</v>
      </c>
      <c r="Q65" s="4">
        <v>855.3</v>
      </c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</row>
    <row r="66" spans="1:34" ht="15.75" x14ac:dyDescent="0.25">
      <c r="A66" s="5" t="s">
        <v>62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</row>
    <row r="67" spans="1:34" ht="15.75" x14ac:dyDescent="0.25">
      <c r="A67" s="4" t="s">
        <v>63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</row>
    <row r="68" spans="1:34" ht="15.75" x14ac:dyDescent="0.25">
      <c r="A68" s="5" t="s">
        <v>64</v>
      </c>
      <c r="B68" s="5">
        <v>44</v>
      </c>
      <c r="C68" s="5">
        <v>107</v>
      </c>
      <c r="D68" s="5">
        <v>7</v>
      </c>
      <c r="E68" s="5">
        <v>57</v>
      </c>
      <c r="F68" s="5">
        <v>49</v>
      </c>
      <c r="G68" s="5">
        <v>200</v>
      </c>
      <c r="H68" s="5">
        <v>7</v>
      </c>
      <c r="I68" s="5">
        <v>32</v>
      </c>
      <c r="J68" s="5">
        <v>6.3</v>
      </c>
      <c r="K68" s="5">
        <v>30.5</v>
      </c>
      <c r="L68" s="5">
        <v>255.3</v>
      </c>
      <c r="M68" s="5">
        <v>6.2</v>
      </c>
      <c r="N68" s="5">
        <v>6.6</v>
      </c>
      <c r="O68" s="5">
        <v>205.7</v>
      </c>
      <c r="P68" s="5">
        <v>55.3</v>
      </c>
      <c r="Q68" s="5">
        <v>5.4</v>
      </c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</row>
    <row r="69" spans="1:34" ht="15.75" x14ac:dyDescent="0.25">
      <c r="A69" s="4" t="s">
        <v>65</v>
      </c>
      <c r="B69" s="4">
        <v>45</v>
      </c>
      <c r="C69" s="4">
        <v>181</v>
      </c>
      <c r="D69" s="4">
        <v>174</v>
      </c>
      <c r="E69" s="4">
        <v>155</v>
      </c>
      <c r="F69" s="4">
        <v>157</v>
      </c>
      <c r="G69" s="4">
        <v>387</v>
      </c>
      <c r="H69" s="4">
        <v>146</v>
      </c>
      <c r="I69" s="4">
        <v>374.9</v>
      </c>
      <c r="J69" s="4">
        <v>184</v>
      </c>
      <c r="K69" s="4">
        <v>131.30000000000001</v>
      </c>
      <c r="L69" s="4">
        <v>298.7</v>
      </c>
      <c r="M69" s="4">
        <v>76</v>
      </c>
      <c r="N69" s="4">
        <v>152.6</v>
      </c>
      <c r="O69" s="4">
        <v>281.10000000000002</v>
      </c>
      <c r="P69" s="4">
        <v>480.5</v>
      </c>
      <c r="Q69" s="4">
        <v>860.7</v>
      </c>
      <c r="R69" s="4">
        <v>974.3</v>
      </c>
      <c r="S69" s="4">
        <v>420.1</v>
      </c>
      <c r="T69" s="4">
        <v>481.8</v>
      </c>
      <c r="U69" s="4">
        <v>555.4</v>
      </c>
      <c r="V69" s="4">
        <v>452.4</v>
      </c>
      <c r="W69" s="4">
        <v>429</v>
      </c>
      <c r="X69" s="4">
        <v>131.19999999999999</v>
      </c>
      <c r="Y69" s="4">
        <v>161.19999999999999</v>
      </c>
      <c r="Z69" s="4">
        <v>109.3</v>
      </c>
      <c r="AA69" s="4">
        <v>300.89999999999998</v>
      </c>
      <c r="AB69" s="4">
        <v>39.9</v>
      </c>
      <c r="AC69" s="4">
        <v>41.1</v>
      </c>
      <c r="AD69" s="4">
        <v>136.80000000000001</v>
      </c>
      <c r="AE69" s="4">
        <v>47.9</v>
      </c>
      <c r="AF69" s="4">
        <v>65.099999999999994</v>
      </c>
      <c r="AG69" s="4">
        <v>119.9</v>
      </c>
      <c r="AH69" s="4">
        <v>146.1</v>
      </c>
    </row>
    <row r="70" spans="1:34" ht="15.75" x14ac:dyDescent="0.25">
      <c r="A70" s="5" t="s">
        <v>66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</row>
    <row r="71" spans="1:34" ht="15.75" x14ac:dyDescent="0.25">
      <c r="A71" s="4" t="s">
        <v>67</v>
      </c>
      <c r="B71" s="4">
        <v>45</v>
      </c>
      <c r="C71" s="4">
        <v>181</v>
      </c>
      <c r="D71" s="4">
        <v>174</v>
      </c>
      <c r="E71" s="4">
        <v>155</v>
      </c>
      <c r="F71" s="4">
        <v>157</v>
      </c>
      <c r="G71" s="4">
        <v>387</v>
      </c>
      <c r="H71" s="4">
        <v>146</v>
      </c>
      <c r="I71" s="4">
        <v>374.9</v>
      </c>
      <c r="J71" s="4">
        <v>184</v>
      </c>
      <c r="K71" s="4">
        <v>131.30000000000001</v>
      </c>
      <c r="L71" s="4">
        <v>298.7</v>
      </c>
      <c r="M71" s="4">
        <v>76</v>
      </c>
      <c r="N71" s="4">
        <v>152.6</v>
      </c>
      <c r="O71" s="4">
        <v>281.10000000000002</v>
      </c>
      <c r="P71" s="4">
        <v>480.5</v>
      </c>
      <c r="Q71" s="4">
        <v>860.7</v>
      </c>
      <c r="R71" s="4">
        <v>974.3</v>
      </c>
      <c r="S71" s="4">
        <v>420.1</v>
      </c>
      <c r="T71" s="4">
        <v>481.8</v>
      </c>
      <c r="U71" s="4">
        <v>555.4</v>
      </c>
      <c r="V71" s="4">
        <v>452.4</v>
      </c>
      <c r="W71" s="4">
        <v>429</v>
      </c>
      <c r="X71" s="4">
        <v>131.19999999999999</v>
      </c>
      <c r="Y71" s="4">
        <v>161.19999999999999</v>
      </c>
      <c r="Z71" s="4">
        <v>109.3</v>
      </c>
      <c r="AA71" s="4">
        <v>300.89999999999998</v>
      </c>
      <c r="AB71" s="4">
        <v>39.9</v>
      </c>
      <c r="AC71" s="4">
        <v>41.1</v>
      </c>
      <c r="AD71" s="4">
        <v>136.80000000000001</v>
      </c>
      <c r="AE71" s="4">
        <v>47.9</v>
      </c>
      <c r="AF71" s="4">
        <v>65.099999999999994</v>
      </c>
      <c r="AG71" s="4">
        <v>119.9</v>
      </c>
      <c r="AH71" s="4">
        <v>146.1</v>
      </c>
    </row>
    <row r="72" spans="1:34" ht="15.75" x14ac:dyDescent="0.25">
      <c r="A72" s="5" t="s">
        <v>68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</row>
    <row r="73" spans="1:34" ht="15.75" x14ac:dyDescent="0.25">
      <c r="A73" s="4" t="s">
        <v>69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</row>
    <row r="74" spans="1:34" ht="15.75" x14ac:dyDescent="0.25">
      <c r="A74" s="5" t="s">
        <v>70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</row>
    <row r="75" spans="1:34" ht="15.75" x14ac:dyDescent="0.25">
      <c r="A75" s="4" t="s">
        <v>71</v>
      </c>
      <c r="B75" s="4">
        <v>162</v>
      </c>
      <c r="C75" s="4">
        <v>162</v>
      </c>
      <c r="D75" s="4">
        <v>85</v>
      </c>
      <c r="E75" s="4">
        <v>52</v>
      </c>
      <c r="F75" s="4">
        <v>225</v>
      </c>
      <c r="G75" s="4">
        <v>0</v>
      </c>
      <c r="H75" s="4">
        <v>164</v>
      </c>
      <c r="I75" s="4">
        <v>0</v>
      </c>
      <c r="J75" s="4">
        <v>88</v>
      </c>
      <c r="K75" s="4">
        <v>109</v>
      </c>
      <c r="L75" s="4">
        <v>85.5</v>
      </c>
      <c r="M75" s="4">
        <v>95</v>
      </c>
      <c r="N75" s="4">
        <v>118.2</v>
      </c>
      <c r="O75" s="4">
        <v>0</v>
      </c>
      <c r="P75" s="4">
        <v>83</v>
      </c>
      <c r="Q75" s="4">
        <v>21.9</v>
      </c>
      <c r="R75" s="4">
        <v>621.9</v>
      </c>
      <c r="S75" s="4">
        <v>653.6</v>
      </c>
      <c r="T75" s="4">
        <v>637.4</v>
      </c>
      <c r="U75" s="4">
        <v>624.4</v>
      </c>
      <c r="V75" s="4">
        <v>559.70000000000005</v>
      </c>
      <c r="W75" s="4">
        <v>380.8</v>
      </c>
      <c r="X75" s="4">
        <v>220.2</v>
      </c>
      <c r="Y75" s="4">
        <v>155.80000000000001</v>
      </c>
      <c r="Z75" s="4">
        <v>176.6</v>
      </c>
      <c r="AA75" s="4">
        <v>161.6</v>
      </c>
      <c r="AB75" s="4">
        <v>125.9</v>
      </c>
      <c r="AC75" s="4">
        <v>103.7</v>
      </c>
      <c r="AD75" s="4">
        <v>118</v>
      </c>
      <c r="AE75" s="4">
        <v>76.2</v>
      </c>
      <c r="AF75" s="4">
        <v>67.7</v>
      </c>
      <c r="AG75" s="4">
        <v>99.6</v>
      </c>
      <c r="AH75" s="4">
        <v>128.4</v>
      </c>
    </row>
    <row r="76" spans="1:34" ht="15.75" x14ac:dyDescent="0.25">
      <c r="A76" s="5" t="s">
        <v>72</v>
      </c>
      <c r="B76" s="5">
        <v>5358</v>
      </c>
      <c r="C76" s="5">
        <v>6332</v>
      </c>
      <c r="D76" s="5">
        <v>5027</v>
      </c>
      <c r="E76" s="5">
        <v>3962</v>
      </c>
      <c r="F76" s="5">
        <v>3882</v>
      </c>
      <c r="G76" s="5">
        <v>3958</v>
      </c>
      <c r="H76" s="5">
        <v>3364</v>
      </c>
      <c r="I76" s="5">
        <v>3277</v>
      </c>
      <c r="J76" s="5">
        <v>3321.5</v>
      </c>
      <c r="K76" s="5">
        <v>2584</v>
      </c>
      <c r="L76" s="5">
        <v>2623.3</v>
      </c>
      <c r="M76" s="5">
        <v>1999.2</v>
      </c>
      <c r="N76" s="5">
        <v>2030.5</v>
      </c>
      <c r="O76" s="5">
        <v>2020.6</v>
      </c>
      <c r="P76" s="5">
        <v>1836.2</v>
      </c>
      <c r="Q76" s="5">
        <v>1786.7</v>
      </c>
      <c r="R76" s="5">
        <v>2140</v>
      </c>
      <c r="S76" s="5">
        <v>1446.9</v>
      </c>
      <c r="T76" s="5">
        <v>1703.8</v>
      </c>
      <c r="U76" s="5">
        <v>1866.9</v>
      </c>
      <c r="V76" s="5">
        <v>1467.1</v>
      </c>
      <c r="W76" s="5">
        <v>1107.5</v>
      </c>
      <c r="X76" s="5">
        <v>562</v>
      </c>
      <c r="Y76" s="5">
        <v>452.7</v>
      </c>
      <c r="Z76" s="5">
        <v>420.6</v>
      </c>
      <c r="AA76" s="5">
        <v>628.4</v>
      </c>
      <c r="AB76" s="5">
        <v>273.2</v>
      </c>
      <c r="AC76" s="5">
        <v>215.9</v>
      </c>
      <c r="AD76" s="5">
        <v>254.8</v>
      </c>
      <c r="AE76" s="5">
        <v>124.1</v>
      </c>
      <c r="AF76" s="5">
        <v>132.80000000000001</v>
      </c>
      <c r="AG76" s="5">
        <v>219.5</v>
      </c>
      <c r="AH76" s="5">
        <v>274.5</v>
      </c>
    </row>
    <row r="77" spans="1:34" ht="15.75" x14ac:dyDescent="0.25">
      <c r="A77" s="4" t="s">
        <v>73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</row>
    <row r="78" spans="1:34" ht="15.75" x14ac:dyDescent="0.25">
      <c r="A78" s="5" t="s">
        <v>74</v>
      </c>
      <c r="B78" s="5">
        <v>2010</v>
      </c>
      <c r="C78" s="5">
        <v>1079</v>
      </c>
      <c r="D78" s="5">
        <v>1199</v>
      </c>
      <c r="E78" s="5">
        <v>1210</v>
      </c>
      <c r="F78" s="5">
        <v>228</v>
      </c>
      <c r="G78" s="5">
        <v>276</v>
      </c>
      <c r="H78" s="5">
        <v>446</v>
      </c>
      <c r="I78" s="5">
        <v>437.2</v>
      </c>
      <c r="J78" s="5">
        <v>441.1</v>
      </c>
      <c r="K78" s="5">
        <v>409.9</v>
      </c>
      <c r="L78" s="5">
        <v>410.7</v>
      </c>
      <c r="M78" s="5">
        <v>687.3</v>
      </c>
      <c r="N78" s="5">
        <v>682.4</v>
      </c>
      <c r="O78" s="5">
        <v>551.6</v>
      </c>
      <c r="P78" s="5">
        <v>625.9</v>
      </c>
      <c r="Q78" s="5">
        <v>435.9</v>
      </c>
      <c r="R78" s="5">
        <v>470.3</v>
      </c>
      <c r="S78" s="5">
        <v>386.1</v>
      </c>
      <c r="T78" s="5">
        <v>379.4</v>
      </c>
      <c r="U78" s="5">
        <v>296</v>
      </c>
      <c r="V78" s="5">
        <v>9.6</v>
      </c>
      <c r="W78" s="5">
        <v>10.6</v>
      </c>
      <c r="X78" s="5">
        <v>12.4</v>
      </c>
      <c r="Y78" s="5">
        <v>15</v>
      </c>
      <c r="Z78" s="5">
        <v>69.5</v>
      </c>
      <c r="AA78" s="5">
        <v>30</v>
      </c>
      <c r="AB78" s="5">
        <v>25.9</v>
      </c>
      <c r="AC78" s="5">
        <v>34.1</v>
      </c>
      <c r="AD78" s="5">
        <v>30.3</v>
      </c>
      <c r="AE78" s="5">
        <v>35.200000000000003</v>
      </c>
      <c r="AF78" s="5">
        <v>15.3</v>
      </c>
      <c r="AG78" s="5">
        <v>7.6</v>
      </c>
      <c r="AH78" s="5">
        <v>8.8000000000000007</v>
      </c>
    </row>
    <row r="79" spans="1:34" ht="15.75" x14ac:dyDescent="0.25">
      <c r="A79" s="4" t="s">
        <v>75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</row>
    <row r="80" spans="1:34" ht="15.75" x14ac:dyDescent="0.25">
      <c r="A80" s="5" t="s">
        <v>76</v>
      </c>
      <c r="B80" s="5">
        <v>2010</v>
      </c>
      <c r="C80" s="5">
        <v>1079</v>
      </c>
      <c r="D80" s="5">
        <v>1199</v>
      </c>
      <c r="E80" s="5">
        <v>1210</v>
      </c>
      <c r="F80" s="5">
        <v>228</v>
      </c>
      <c r="G80" s="5">
        <v>276</v>
      </c>
      <c r="H80" s="5">
        <v>446</v>
      </c>
      <c r="I80" s="5">
        <v>437.2</v>
      </c>
      <c r="J80" s="5">
        <v>441.1</v>
      </c>
      <c r="K80" s="5">
        <v>409.9</v>
      </c>
      <c r="L80" s="5">
        <v>410.7</v>
      </c>
      <c r="M80" s="5">
        <v>687.3</v>
      </c>
      <c r="N80" s="5">
        <v>682.4</v>
      </c>
      <c r="O80" s="5">
        <v>551.6</v>
      </c>
      <c r="P80" s="5">
        <v>625.9</v>
      </c>
      <c r="Q80" s="5">
        <v>435.9</v>
      </c>
      <c r="R80" s="5">
        <v>470.3</v>
      </c>
      <c r="S80" s="5">
        <v>386.1</v>
      </c>
      <c r="T80" s="5">
        <v>379.4</v>
      </c>
      <c r="U80" s="5">
        <v>296</v>
      </c>
      <c r="V80" s="5">
        <v>9.6</v>
      </c>
      <c r="W80" s="5">
        <v>10.6</v>
      </c>
      <c r="X80" s="5">
        <v>12.4</v>
      </c>
      <c r="Y80" s="5">
        <v>15</v>
      </c>
      <c r="Z80" s="5">
        <v>69.5</v>
      </c>
      <c r="AA80" s="5">
        <v>30</v>
      </c>
      <c r="AB80" s="5">
        <v>25.9</v>
      </c>
      <c r="AC80" s="5">
        <v>34.1</v>
      </c>
      <c r="AD80" s="5">
        <v>30.3</v>
      </c>
      <c r="AE80" s="5">
        <v>35.200000000000003</v>
      </c>
      <c r="AF80" s="5">
        <v>15.3</v>
      </c>
      <c r="AG80" s="5">
        <v>7.6</v>
      </c>
      <c r="AH80" s="5">
        <v>8.8000000000000007</v>
      </c>
    </row>
    <row r="81" spans="1:34" ht="15.75" x14ac:dyDescent="0.25">
      <c r="A81" s="4" t="s">
        <v>77</v>
      </c>
      <c r="B81" s="4">
        <v>1770</v>
      </c>
      <c r="C81" s="4">
        <v>1479</v>
      </c>
      <c r="D81" s="4">
        <v>1544</v>
      </c>
      <c r="E81" s="4">
        <v>1292</v>
      </c>
      <c r="F81" s="4">
        <v>974</v>
      </c>
      <c r="G81" s="4">
        <v>921</v>
      </c>
      <c r="H81" s="4">
        <v>855</v>
      </c>
      <c r="I81" s="4">
        <v>842</v>
      </c>
      <c r="J81" s="4">
        <v>854.5</v>
      </c>
      <c r="K81" s="4">
        <v>668.7</v>
      </c>
      <c r="L81" s="4">
        <v>550.1</v>
      </c>
      <c r="M81" s="4">
        <v>462.6</v>
      </c>
      <c r="N81" s="4">
        <v>413.8</v>
      </c>
      <c r="O81" s="4">
        <v>257.89999999999998</v>
      </c>
      <c r="P81" s="4">
        <v>141.6</v>
      </c>
      <c r="Q81" s="4">
        <v>102.2</v>
      </c>
      <c r="R81" s="4">
        <v>110.3</v>
      </c>
      <c r="S81" s="4">
        <v>79.8</v>
      </c>
      <c r="T81" s="4">
        <v>52.3</v>
      </c>
      <c r="U81" s="4">
        <v>16</v>
      </c>
      <c r="V81" s="4">
        <v>1.9</v>
      </c>
      <c r="W81" s="4">
        <v>17.8</v>
      </c>
      <c r="X81" s="4">
        <v>18.2</v>
      </c>
      <c r="Y81" s="4">
        <v>30</v>
      </c>
      <c r="Z81" s="4">
        <v>50.8</v>
      </c>
      <c r="AA81" s="4">
        <v>16.899999999999999</v>
      </c>
      <c r="AB81" s="4">
        <v>10.9</v>
      </c>
      <c r="AC81" s="4">
        <v>13.4</v>
      </c>
      <c r="AD81" s="4">
        <v>11.9</v>
      </c>
      <c r="AE81" s="4"/>
      <c r="AF81" s="4"/>
      <c r="AG81" s="4"/>
      <c r="AH81" s="4"/>
    </row>
    <row r="82" spans="1:34" ht="15.75" x14ac:dyDescent="0.25">
      <c r="A82" s="5" t="s">
        <v>78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</row>
    <row r="83" spans="1:34" ht="15.75" x14ac:dyDescent="0.25">
      <c r="A83" s="4" t="s">
        <v>79</v>
      </c>
      <c r="B83" s="4">
        <v>1770</v>
      </c>
      <c r="C83" s="4">
        <v>1479</v>
      </c>
      <c r="D83" s="4">
        <v>1544</v>
      </c>
      <c r="E83" s="4">
        <v>1292</v>
      </c>
      <c r="F83" s="4">
        <v>974</v>
      </c>
      <c r="G83" s="4">
        <v>921</v>
      </c>
      <c r="H83" s="4">
        <v>855</v>
      </c>
      <c r="I83" s="4">
        <v>842</v>
      </c>
      <c r="J83" s="4">
        <v>854.5</v>
      </c>
      <c r="K83" s="4">
        <v>668.7</v>
      </c>
      <c r="L83" s="4">
        <v>550.1</v>
      </c>
      <c r="M83" s="4">
        <v>462.6</v>
      </c>
      <c r="N83" s="4">
        <v>413.8</v>
      </c>
      <c r="O83" s="4">
        <v>257.89999999999998</v>
      </c>
      <c r="P83" s="4">
        <v>141.6</v>
      </c>
      <c r="Q83" s="4">
        <v>102.2</v>
      </c>
      <c r="R83" s="4">
        <v>110.3</v>
      </c>
      <c r="S83" s="4">
        <v>79.8</v>
      </c>
      <c r="T83" s="4">
        <v>52.3</v>
      </c>
      <c r="U83" s="4">
        <v>16</v>
      </c>
      <c r="V83" s="4">
        <v>1.9</v>
      </c>
      <c r="W83" s="4">
        <v>17.8</v>
      </c>
      <c r="X83" s="4">
        <v>18.2</v>
      </c>
      <c r="Y83" s="4">
        <v>30</v>
      </c>
      <c r="Z83" s="4">
        <v>50.8</v>
      </c>
      <c r="AA83" s="4">
        <v>16.899999999999999</v>
      </c>
      <c r="AB83" s="4">
        <v>10.9</v>
      </c>
      <c r="AC83" s="4">
        <v>13.4</v>
      </c>
      <c r="AD83" s="4">
        <v>11.9</v>
      </c>
      <c r="AE83" s="4"/>
      <c r="AF83" s="4"/>
      <c r="AG83" s="4"/>
      <c r="AH83" s="4"/>
    </row>
    <row r="84" spans="1:34" ht="15.75" x14ac:dyDescent="0.25">
      <c r="A84" s="5" t="s">
        <v>80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</row>
    <row r="85" spans="1:34" ht="15.75" x14ac:dyDescent="0.25">
      <c r="A85" s="4" t="s">
        <v>81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</row>
    <row r="86" spans="1:34" ht="15.75" x14ac:dyDescent="0.25">
      <c r="A86" s="5" t="s">
        <v>82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</row>
    <row r="87" spans="1:34" ht="15.75" x14ac:dyDescent="0.25">
      <c r="A87" s="4" t="s">
        <v>83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</row>
    <row r="88" spans="1:34" ht="15.75" x14ac:dyDescent="0.25">
      <c r="A88" s="5" t="s">
        <v>84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</row>
    <row r="89" spans="1:34" ht="15.75" x14ac:dyDescent="0.25">
      <c r="A89" s="4" t="s">
        <v>85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</row>
    <row r="90" spans="1:34" ht="15.75" x14ac:dyDescent="0.25">
      <c r="A90" s="5" t="s">
        <v>86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</row>
    <row r="91" spans="1:34" ht="15.75" x14ac:dyDescent="0.25">
      <c r="A91" s="4" t="s">
        <v>87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</row>
    <row r="92" spans="1:34" ht="15.75" x14ac:dyDescent="0.25">
      <c r="A92" s="5" t="s">
        <v>88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</row>
    <row r="93" spans="1:34" ht="15.75" x14ac:dyDescent="0.25">
      <c r="A93" s="4" t="s">
        <v>89</v>
      </c>
      <c r="B93" s="4">
        <v>0</v>
      </c>
      <c r="C93" s="4">
        <v>0</v>
      </c>
      <c r="D93" s="4">
        <v>0</v>
      </c>
      <c r="E93" s="4"/>
      <c r="F93" s="4"/>
      <c r="G93" s="4"/>
      <c r="H93" s="4"/>
      <c r="I93" s="4">
        <v>0.3</v>
      </c>
      <c r="J93" s="4">
        <v>0.3</v>
      </c>
      <c r="K93" s="4">
        <v>0.3</v>
      </c>
      <c r="L93" s="4">
        <v>0.3</v>
      </c>
      <c r="M93" s="4">
        <v>0.3</v>
      </c>
      <c r="N93" s="4">
        <v>0.3</v>
      </c>
      <c r="O93" s="4">
        <v>0.3</v>
      </c>
      <c r="P93" s="4">
        <v>0.3</v>
      </c>
      <c r="Q93" s="4">
        <v>0.3</v>
      </c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</row>
    <row r="94" spans="1:34" ht="15.75" x14ac:dyDescent="0.25">
      <c r="A94" s="5" t="s">
        <v>90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</row>
    <row r="95" spans="1:34" ht="15.75" x14ac:dyDescent="0.25">
      <c r="A95" s="4" t="s">
        <v>91</v>
      </c>
      <c r="B95" s="4">
        <v>0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26.2</v>
      </c>
      <c r="V95" s="4">
        <v>41.6</v>
      </c>
      <c r="W95" s="4">
        <v>41.8</v>
      </c>
      <c r="X95" s="4">
        <v>40</v>
      </c>
      <c r="Y95" s="4">
        <v>43.5</v>
      </c>
      <c r="Z95" s="4">
        <v>0</v>
      </c>
      <c r="AA95" s="4">
        <v>0</v>
      </c>
      <c r="AB95" s="4">
        <v>0.1</v>
      </c>
      <c r="AC95" s="4">
        <v>-0.1</v>
      </c>
      <c r="AD95" s="4">
        <v>0.3</v>
      </c>
      <c r="AE95" s="4">
        <v>14.5</v>
      </c>
      <c r="AF95" s="4">
        <v>11.9</v>
      </c>
      <c r="AG95" s="4">
        <v>5.2</v>
      </c>
      <c r="AH95" s="4">
        <v>1.4</v>
      </c>
    </row>
    <row r="96" spans="1:34" ht="15.75" x14ac:dyDescent="0.25">
      <c r="A96" s="5" t="s">
        <v>92</v>
      </c>
      <c r="B96" s="5">
        <v>3780</v>
      </c>
      <c r="C96" s="5">
        <v>2558</v>
      </c>
      <c r="D96" s="5">
        <v>2743</v>
      </c>
      <c r="E96" s="5">
        <v>2502</v>
      </c>
      <c r="F96" s="5">
        <v>1202</v>
      </c>
      <c r="G96" s="5">
        <v>1197</v>
      </c>
      <c r="H96" s="5">
        <v>1301</v>
      </c>
      <c r="I96" s="5">
        <v>1279.5</v>
      </c>
      <c r="J96" s="5">
        <v>1295.9000000000001</v>
      </c>
      <c r="K96" s="5">
        <v>1078.9000000000001</v>
      </c>
      <c r="L96" s="5">
        <v>961.1</v>
      </c>
      <c r="M96" s="5">
        <v>1150.2</v>
      </c>
      <c r="N96" s="5">
        <v>1096.5</v>
      </c>
      <c r="O96" s="5">
        <v>809.8</v>
      </c>
      <c r="P96" s="5">
        <v>767.8</v>
      </c>
      <c r="Q96" s="5">
        <v>538.4</v>
      </c>
      <c r="R96" s="5">
        <v>580.6</v>
      </c>
      <c r="S96" s="5">
        <v>465.9</v>
      </c>
      <c r="T96" s="5">
        <v>431.7</v>
      </c>
      <c r="U96" s="5">
        <v>338.2</v>
      </c>
      <c r="V96" s="5">
        <v>53.1</v>
      </c>
      <c r="W96" s="5">
        <v>70.2</v>
      </c>
      <c r="X96" s="5">
        <v>70.599999999999994</v>
      </c>
      <c r="Y96" s="5">
        <v>88.5</v>
      </c>
      <c r="Z96" s="5">
        <v>120.3</v>
      </c>
      <c r="AA96" s="5">
        <v>46.9</v>
      </c>
      <c r="AB96" s="5">
        <v>36.9</v>
      </c>
      <c r="AC96" s="5">
        <v>47.4</v>
      </c>
      <c r="AD96" s="5">
        <v>42.5</v>
      </c>
      <c r="AE96" s="5">
        <v>49.7</v>
      </c>
      <c r="AF96" s="5">
        <v>27.2</v>
      </c>
      <c r="AG96" s="5">
        <v>12.8</v>
      </c>
      <c r="AH96" s="5">
        <v>10.199999999999999</v>
      </c>
    </row>
    <row r="97" spans="1:34" ht="15.75" x14ac:dyDescent="0.25">
      <c r="A97" s="4" t="s">
        <v>93</v>
      </c>
      <c r="B97" s="4">
        <v>9138</v>
      </c>
      <c r="C97" s="4">
        <v>8890</v>
      </c>
      <c r="D97" s="4">
        <v>7770</v>
      </c>
      <c r="E97" s="4">
        <v>6464</v>
      </c>
      <c r="F97" s="4">
        <v>5084</v>
      </c>
      <c r="G97" s="4">
        <v>5155</v>
      </c>
      <c r="H97" s="4">
        <v>4665</v>
      </c>
      <c r="I97" s="4">
        <v>4556.5</v>
      </c>
      <c r="J97" s="4">
        <v>4617.3999999999996</v>
      </c>
      <c r="K97" s="4">
        <v>3662.9</v>
      </c>
      <c r="L97" s="4">
        <v>3584.4</v>
      </c>
      <c r="M97" s="4">
        <v>3149.4</v>
      </c>
      <c r="N97" s="4">
        <v>3127</v>
      </c>
      <c r="O97" s="4">
        <v>2830.4</v>
      </c>
      <c r="P97" s="4">
        <v>2604</v>
      </c>
      <c r="Q97" s="4">
        <v>2325.1</v>
      </c>
      <c r="R97" s="4">
        <v>2720.6</v>
      </c>
      <c r="S97" s="4">
        <v>1912.8</v>
      </c>
      <c r="T97" s="4">
        <v>2135.5</v>
      </c>
      <c r="U97" s="4">
        <v>2205.1</v>
      </c>
      <c r="V97" s="4">
        <v>1520.2</v>
      </c>
      <c r="W97" s="4">
        <v>1177.7</v>
      </c>
      <c r="X97" s="4">
        <v>632.6</v>
      </c>
      <c r="Y97" s="4">
        <v>541.20000000000005</v>
      </c>
      <c r="Z97" s="4">
        <v>540.9</v>
      </c>
      <c r="AA97" s="4">
        <v>675.3</v>
      </c>
      <c r="AB97" s="4">
        <v>310.10000000000002</v>
      </c>
      <c r="AC97" s="4">
        <v>263.3</v>
      </c>
      <c r="AD97" s="4">
        <v>297.3</v>
      </c>
      <c r="AE97" s="4">
        <v>173.8</v>
      </c>
      <c r="AF97" s="4">
        <v>160</v>
      </c>
      <c r="AG97" s="4">
        <v>232.3</v>
      </c>
      <c r="AH97" s="4">
        <v>284.7</v>
      </c>
    </row>
    <row r="99" spans="1:34" ht="16.5" x14ac:dyDescent="0.25">
      <c r="A99" s="2" t="s">
        <v>94</v>
      </c>
    </row>
    <row r="100" spans="1:34" ht="15.75" x14ac:dyDescent="0.25">
      <c r="A100" s="5" t="s">
        <v>95</v>
      </c>
      <c r="B100" s="5"/>
      <c r="C100" s="5"/>
      <c r="D100" s="5"/>
      <c r="E100" s="5"/>
      <c r="F100" s="5">
        <v>3</v>
      </c>
      <c r="G100" s="5">
        <v>3</v>
      </c>
      <c r="H100" s="5">
        <v>3</v>
      </c>
      <c r="I100" s="5">
        <v>2.8</v>
      </c>
      <c r="J100" s="5">
        <v>2.8</v>
      </c>
      <c r="K100" s="5">
        <v>2.8</v>
      </c>
      <c r="L100" s="5">
        <v>2.8</v>
      </c>
      <c r="M100" s="5">
        <v>2.8</v>
      </c>
      <c r="N100" s="5">
        <v>2.8</v>
      </c>
      <c r="O100" s="5">
        <v>2.8</v>
      </c>
      <c r="P100" s="5">
        <v>2.8</v>
      </c>
      <c r="Q100" s="5">
        <v>2.8</v>
      </c>
      <c r="R100" s="5">
        <v>3.1</v>
      </c>
      <c r="S100" s="5">
        <v>3.2</v>
      </c>
      <c r="T100" s="5">
        <v>0.3</v>
      </c>
      <c r="U100" s="5">
        <v>0.3</v>
      </c>
      <c r="V100" s="5">
        <v>0.3</v>
      </c>
      <c r="W100" s="5">
        <v>0.3</v>
      </c>
      <c r="X100" s="5">
        <v>0.3</v>
      </c>
      <c r="Y100" s="5">
        <v>0.3</v>
      </c>
      <c r="Z100" s="5">
        <v>0.3</v>
      </c>
      <c r="AA100" s="5">
        <v>0.3</v>
      </c>
      <c r="AB100" s="5">
        <v>0.3</v>
      </c>
      <c r="AC100" s="5">
        <v>0.3</v>
      </c>
      <c r="AD100" s="5"/>
      <c r="AE100" s="5"/>
      <c r="AF100" s="5"/>
      <c r="AG100" s="5"/>
      <c r="AH100" s="5"/>
    </row>
    <row r="101" spans="1:34" ht="15.75" x14ac:dyDescent="0.25">
      <c r="A101" s="4" t="s">
        <v>96</v>
      </c>
      <c r="B101" s="4">
        <v>4151</v>
      </c>
      <c r="C101" s="4">
        <v>4685</v>
      </c>
      <c r="D101" s="4">
        <v>4871</v>
      </c>
      <c r="E101" s="4">
        <v>5620</v>
      </c>
      <c r="F101" s="4">
        <v>5588</v>
      </c>
      <c r="G101" s="4">
        <v>5801</v>
      </c>
      <c r="H101" s="4">
        <v>6095</v>
      </c>
      <c r="I101" s="4">
        <v>5451.4</v>
      </c>
      <c r="J101" s="4">
        <v>5073.3</v>
      </c>
      <c r="K101" s="4">
        <v>4885.2</v>
      </c>
      <c r="L101" s="4">
        <v>4713.3999999999996</v>
      </c>
      <c r="M101" s="4">
        <v>4396.5</v>
      </c>
      <c r="N101" s="4">
        <v>3982.9</v>
      </c>
      <c r="O101" s="4">
        <v>3639.2</v>
      </c>
      <c r="P101" s="4">
        <v>3495</v>
      </c>
      <c r="Q101" s="4">
        <v>3194.3</v>
      </c>
      <c r="R101" s="4">
        <v>2887</v>
      </c>
      <c r="S101" s="4">
        <v>3066.5</v>
      </c>
      <c r="T101" s="4">
        <v>3043.4</v>
      </c>
      <c r="U101" s="4">
        <v>2973.7</v>
      </c>
      <c r="V101" s="4">
        <v>2290.1999999999998</v>
      </c>
      <c r="W101" s="4">
        <v>1837.8</v>
      </c>
      <c r="X101" s="4">
        <v>1644.9</v>
      </c>
      <c r="Y101" s="4">
        <v>1542.5</v>
      </c>
      <c r="Z101" s="4">
        <v>1234.3</v>
      </c>
      <c r="AA101" s="4">
        <v>949.7</v>
      </c>
      <c r="AB101" s="4">
        <v>701.7</v>
      </c>
      <c r="AC101" s="4">
        <v>486.9</v>
      </c>
      <c r="AD101" s="4">
        <v>340.3</v>
      </c>
      <c r="AE101" s="4">
        <v>253.5</v>
      </c>
      <c r="AF101" s="4">
        <v>232.8</v>
      </c>
      <c r="AG101" s="4">
        <v>188.7</v>
      </c>
      <c r="AH101" s="4">
        <v>193.4</v>
      </c>
    </row>
    <row r="102" spans="1:34" ht="15.75" x14ac:dyDescent="0.25">
      <c r="A102" s="5" t="s">
        <v>97</v>
      </c>
      <c r="B102" s="5">
        <v>7789</v>
      </c>
      <c r="C102" s="5">
        <v>6776</v>
      </c>
      <c r="D102" s="5">
        <v>5868</v>
      </c>
      <c r="E102" s="5">
        <v>5187</v>
      </c>
      <c r="F102" s="5">
        <v>4641</v>
      </c>
      <c r="G102" s="5">
        <v>3944</v>
      </c>
      <c r="H102" s="5">
        <v>3441</v>
      </c>
      <c r="I102" s="5">
        <v>2871.4</v>
      </c>
      <c r="J102" s="5">
        <v>2497.8000000000002</v>
      </c>
      <c r="K102" s="5">
        <v>1960</v>
      </c>
      <c r="L102" s="5">
        <v>1447.3</v>
      </c>
      <c r="M102" s="5">
        <v>1182.9000000000001</v>
      </c>
      <c r="N102" s="5">
        <v>887.8</v>
      </c>
      <c r="O102" s="5">
        <v>589</v>
      </c>
      <c r="P102" s="5">
        <v>538.70000000000005</v>
      </c>
      <c r="Q102" s="5">
        <v>459.4</v>
      </c>
      <c r="R102" s="5">
        <v>369</v>
      </c>
      <c r="S102" s="5">
        <v>334.1</v>
      </c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</row>
    <row r="103" spans="1:34" ht="15.75" x14ac:dyDescent="0.25">
      <c r="A103" s="4" t="s">
        <v>98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</row>
    <row r="104" spans="1:34" ht="15.75" x14ac:dyDescent="0.25">
      <c r="A104" s="5" t="s">
        <v>99</v>
      </c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>
        <v>0.3</v>
      </c>
      <c r="S104" s="5">
        <v>0.3</v>
      </c>
      <c r="T104" s="5">
        <v>0.3</v>
      </c>
      <c r="U104" s="5">
        <v>0.3</v>
      </c>
      <c r="V104" s="5">
        <v>0.3</v>
      </c>
      <c r="W104" s="5">
        <v>0.3</v>
      </c>
      <c r="X104" s="5">
        <v>0.3</v>
      </c>
      <c r="Y104" s="5">
        <v>0.3</v>
      </c>
      <c r="Z104" s="5">
        <v>0.3</v>
      </c>
      <c r="AA104" s="5">
        <v>0.3</v>
      </c>
      <c r="AB104" s="5">
        <v>0.3</v>
      </c>
      <c r="AC104" s="5">
        <v>0.3</v>
      </c>
      <c r="AD104" s="5"/>
      <c r="AE104" s="5"/>
      <c r="AF104" s="5"/>
      <c r="AG104" s="5"/>
      <c r="AH104" s="5"/>
    </row>
    <row r="105" spans="1:34" ht="15.75" x14ac:dyDescent="0.25">
      <c r="A105" s="4" t="s">
        <v>100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</row>
    <row r="106" spans="1:34" ht="15.75" x14ac:dyDescent="0.25">
      <c r="A106" s="5" t="s">
        <v>101</v>
      </c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</row>
    <row r="107" spans="1:34" ht="15.75" x14ac:dyDescent="0.25">
      <c r="A107" s="4" t="s">
        <v>102</v>
      </c>
      <c r="B107" s="4"/>
      <c r="C107" s="4"/>
      <c r="D107" s="4"/>
      <c r="E107" s="4"/>
      <c r="F107" s="4"/>
      <c r="G107" s="4"/>
      <c r="H107" s="4"/>
      <c r="I107" s="4"/>
      <c r="J107" s="4">
        <v>356.4</v>
      </c>
      <c r="K107" s="4">
        <v>234.3</v>
      </c>
      <c r="L107" s="4"/>
      <c r="M107" s="4"/>
      <c r="N107" s="4"/>
      <c r="O107" s="4"/>
      <c r="P107" s="4"/>
      <c r="Q107" s="4"/>
      <c r="R107" s="4"/>
      <c r="S107" s="4">
        <v>-68.900000000000006</v>
      </c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</row>
    <row r="108" spans="1:34" ht="15.75" x14ac:dyDescent="0.25">
      <c r="A108" s="5" t="s">
        <v>103</v>
      </c>
      <c r="B108" s="5"/>
      <c r="C108" s="5"/>
      <c r="D108" s="5"/>
      <c r="E108" s="5"/>
      <c r="F108" s="5"/>
      <c r="G108" s="5"/>
      <c r="H108" s="5"/>
      <c r="I108" s="5"/>
      <c r="J108" s="5">
        <v>-105</v>
      </c>
      <c r="K108" s="5">
        <v>-56.9</v>
      </c>
      <c r="L108" s="5"/>
      <c r="M108" s="5"/>
      <c r="N108" s="5"/>
      <c r="O108" s="5"/>
      <c r="P108" s="5"/>
      <c r="Q108" s="5"/>
      <c r="R108" s="5"/>
      <c r="S108" s="5">
        <v>0</v>
      </c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</row>
    <row r="109" spans="1:34" ht="15.75" x14ac:dyDescent="0.25">
      <c r="A109" s="4" t="s">
        <v>104</v>
      </c>
      <c r="B109" s="4">
        <v>318</v>
      </c>
      <c r="C109" s="4">
        <v>1246</v>
      </c>
      <c r="D109" s="4">
        <v>85</v>
      </c>
      <c r="E109" s="4">
        <v>274</v>
      </c>
      <c r="F109" s="4">
        <v>149</v>
      </c>
      <c r="G109" s="4">
        <v>95</v>
      </c>
      <c r="H109" s="4">
        <v>215</v>
      </c>
      <c r="I109" s="4">
        <v>367.5</v>
      </c>
      <c r="J109" s="4">
        <v>251.4</v>
      </c>
      <c r="K109" s="4">
        <v>177.4</v>
      </c>
      <c r="L109" s="4">
        <v>121.7</v>
      </c>
      <c r="M109" s="4">
        <v>62</v>
      </c>
      <c r="N109" s="4">
        <v>-91.8</v>
      </c>
      <c r="O109" s="4">
        <v>-239.7</v>
      </c>
      <c r="P109" s="4">
        <v>-197.5</v>
      </c>
      <c r="Q109" s="4">
        <v>-162</v>
      </c>
      <c r="R109" s="4">
        <v>-122.8</v>
      </c>
      <c r="S109" s="4">
        <v>-68.900000000000006</v>
      </c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</row>
    <row r="110" spans="1:34" ht="15.75" x14ac:dyDescent="0.25">
      <c r="A110" s="5" t="s">
        <v>105</v>
      </c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</row>
    <row r="111" spans="1:34" ht="15.75" x14ac:dyDescent="0.25">
      <c r="A111" s="4" t="s">
        <v>106</v>
      </c>
      <c r="B111" s="4">
        <v>12258</v>
      </c>
      <c r="C111" s="4">
        <v>12707</v>
      </c>
      <c r="D111" s="4">
        <v>10824</v>
      </c>
      <c r="E111" s="4">
        <v>11081</v>
      </c>
      <c r="F111" s="4">
        <v>10381</v>
      </c>
      <c r="G111" s="4">
        <v>9843</v>
      </c>
      <c r="H111" s="4">
        <v>9754</v>
      </c>
      <c r="I111" s="4">
        <v>8693.1</v>
      </c>
      <c r="J111" s="4">
        <v>7825.3</v>
      </c>
      <c r="K111" s="4">
        <v>7025.4</v>
      </c>
      <c r="L111" s="4">
        <v>6285.2</v>
      </c>
      <c r="M111" s="4">
        <v>5644.2</v>
      </c>
      <c r="N111" s="4">
        <v>4781.7</v>
      </c>
      <c r="O111" s="4">
        <v>3990.7</v>
      </c>
      <c r="P111" s="4">
        <v>3839</v>
      </c>
      <c r="Q111" s="4">
        <v>3494.5</v>
      </c>
      <c r="R111" s="4">
        <v>3136.3</v>
      </c>
      <c r="S111" s="4">
        <v>3334.9</v>
      </c>
      <c r="T111" s="4">
        <v>3261.9</v>
      </c>
      <c r="U111" s="4">
        <v>3156.1</v>
      </c>
      <c r="V111" s="4">
        <v>2431.4</v>
      </c>
      <c r="W111" s="4">
        <v>1965</v>
      </c>
      <c r="X111" s="4">
        <v>1741.2</v>
      </c>
      <c r="Y111" s="4">
        <v>1646.3</v>
      </c>
      <c r="Z111" s="4">
        <v>1332</v>
      </c>
      <c r="AA111" s="4">
        <v>1033.0999999999999</v>
      </c>
      <c r="AB111" s="4">
        <v>784.5</v>
      </c>
      <c r="AC111" s="4">
        <v>562.1</v>
      </c>
      <c r="AD111" s="4">
        <v>411.8</v>
      </c>
      <c r="AE111" s="4">
        <v>338</v>
      </c>
      <c r="AF111" s="4">
        <v>316.8</v>
      </c>
      <c r="AG111" s="4">
        <v>271.7</v>
      </c>
      <c r="AH111" s="4">
        <v>274.5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9"/>
  <sheetViews>
    <sheetView showGridLine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5" x14ac:dyDescent="0.25"/>
  <cols>
    <col min="1" max="1" width="44.7109375" customWidth="1"/>
  </cols>
  <sheetData>
    <row r="1" spans="1:34" ht="20.25" x14ac:dyDescent="0.3">
      <c r="A1" s="1" t="s">
        <v>183</v>
      </c>
    </row>
    <row r="2" spans="1:34" x14ac:dyDescent="0.25">
      <c r="A2" t="s">
        <v>1</v>
      </c>
    </row>
    <row r="4" spans="1:34" ht="16.5" x14ac:dyDescent="0.25">
      <c r="A4" s="2" t="s">
        <v>178</v>
      </c>
      <c r="B4" s="3">
        <v>42521</v>
      </c>
      <c r="C4" s="3">
        <v>42155</v>
      </c>
      <c r="D4" s="3">
        <v>41790</v>
      </c>
      <c r="E4" s="3">
        <v>41425</v>
      </c>
      <c r="F4" s="3">
        <v>41060</v>
      </c>
      <c r="G4" s="3">
        <v>40694</v>
      </c>
      <c r="H4" s="3">
        <v>40329</v>
      </c>
      <c r="I4" s="3">
        <v>39964</v>
      </c>
      <c r="J4" s="3">
        <v>39599</v>
      </c>
      <c r="K4" s="3">
        <v>39233</v>
      </c>
      <c r="L4" s="3">
        <v>38868</v>
      </c>
      <c r="M4" s="3">
        <v>38503</v>
      </c>
      <c r="N4" s="3">
        <v>38138</v>
      </c>
      <c r="O4" s="3">
        <v>37772</v>
      </c>
      <c r="P4" s="3">
        <v>37407</v>
      </c>
      <c r="Q4" s="3">
        <v>37042</v>
      </c>
      <c r="R4" s="3">
        <v>36677</v>
      </c>
      <c r="S4" s="3">
        <v>36311</v>
      </c>
      <c r="T4" s="3">
        <v>35946</v>
      </c>
      <c r="U4" s="3">
        <v>35581</v>
      </c>
      <c r="V4" s="3">
        <v>35216</v>
      </c>
      <c r="W4" s="3">
        <v>34850</v>
      </c>
      <c r="X4" s="3">
        <v>34485</v>
      </c>
      <c r="Y4" s="3">
        <v>34120</v>
      </c>
      <c r="Z4" s="3">
        <v>33755</v>
      </c>
      <c r="AA4" s="3">
        <v>33389</v>
      </c>
      <c r="AB4" s="3">
        <v>33024</v>
      </c>
      <c r="AC4" s="3">
        <v>32659</v>
      </c>
      <c r="AD4" s="3">
        <v>32294</v>
      </c>
      <c r="AE4" s="3">
        <v>31928</v>
      </c>
      <c r="AF4" s="3">
        <v>31563</v>
      </c>
      <c r="AG4" s="3">
        <v>31198</v>
      </c>
      <c r="AH4" s="3">
        <v>30833</v>
      </c>
    </row>
    <row r="6" spans="1:34" ht="16.5" x14ac:dyDescent="0.25">
      <c r="A6" s="2" t="s">
        <v>177</v>
      </c>
    </row>
    <row r="7" spans="1:34" ht="15.75" x14ac:dyDescent="0.25">
      <c r="A7" s="4" t="s">
        <v>176</v>
      </c>
      <c r="B7" s="4">
        <v>32376</v>
      </c>
      <c r="C7" s="4">
        <v>30601</v>
      </c>
      <c r="D7" s="4">
        <v>27799</v>
      </c>
      <c r="E7" s="4">
        <v>25313</v>
      </c>
      <c r="F7" s="4">
        <v>23331</v>
      </c>
      <c r="G7" s="4">
        <v>20117</v>
      </c>
      <c r="H7" s="4">
        <v>19014</v>
      </c>
      <c r="I7" s="4">
        <v>19176.099999999999</v>
      </c>
      <c r="J7" s="4">
        <v>18627</v>
      </c>
      <c r="K7" s="4">
        <v>16325.9</v>
      </c>
      <c r="L7" s="4">
        <v>14954.9</v>
      </c>
      <c r="M7" s="4">
        <v>13739.7</v>
      </c>
      <c r="N7" s="4">
        <v>12253.1</v>
      </c>
      <c r="O7" s="4">
        <v>10697</v>
      </c>
      <c r="P7" s="4">
        <v>9893</v>
      </c>
      <c r="Q7" s="4">
        <v>9488.7999999999993</v>
      </c>
      <c r="R7" s="4">
        <v>8995.1</v>
      </c>
      <c r="S7" s="4">
        <v>8776.9</v>
      </c>
      <c r="T7" s="4">
        <v>9553.1</v>
      </c>
      <c r="U7" s="4">
        <v>9186.5</v>
      </c>
      <c r="V7" s="4">
        <v>6470.6</v>
      </c>
      <c r="W7" s="4">
        <v>4760.8</v>
      </c>
      <c r="X7" s="4">
        <v>3789.7</v>
      </c>
      <c r="Y7" s="4">
        <v>3931</v>
      </c>
      <c r="Z7" s="4">
        <v>3405.2</v>
      </c>
      <c r="AA7" s="4">
        <v>3003.6</v>
      </c>
      <c r="AB7" s="4">
        <v>2235.1999999999998</v>
      </c>
      <c r="AC7" s="4">
        <v>1710.8</v>
      </c>
      <c r="AD7" s="4">
        <v>1203.4000000000001</v>
      </c>
      <c r="AE7" s="4">
        <v>877.4</v>
      </c>
      <c r="AF7" s="4">
        <v>1069.2</v>
      </c>
      <c r="AG7" s="4">
        <v>946.4</v>
      </c>
      <c r="AH7" s="4">
        <v>919.8</v>
      </c>
    </row>
    <row r="8" spans="1:34" ht="15.75" x14ac:dyDescent="0.25">
      <c r="A8" s="5" t="s">
        <v>175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</row>
    <row r="9" spans="1:34" ht="15.75" x14ac:dyDescent="0.25">
      <c r="A9" s="4" t="s">
        <v>174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</row>
    <row r="10" spans="1:34" ht="15.75" x14ac:dyDescent="0.25">
      <c r="A10" s="5" t="s">
        <v>173</v>
      </c>
      <c r="B10" s="5">
        <v>32376</v>
      </c>
      <c r="C10" s="5">
        <v>30601</v>
      </c>
      <c r="D10" s="5">
        <v>27799</v>
      </c>
      <c r="E10" s="5">
        <v>25313</v>
      </c>
      <c r="F10" s="5">
        <v>23331</v>
      </c>
      <c r="G10" s="5">
        <v>20117</v>
      </c>
      <c r="H10" s="5">
        <v>19014</v>
      </c>
      <c r="I10" s="5">
        <v>19176.099999999999</v>
      </c>
      <c r="J10" s="5">
        <v>18627</v>
      </c>
      <c r="K10" s="5">
        <v>16325.9</v>
      </c>
      <c r="L10" s="5">
        <v>14954.9</v>
      </c>
      <c r="M10" s="5">
        <v>13739.7</v>
      </c>
      <c r="N10" s="5">
        <v>12253.1</v>
      </c>
      <c r="O10" s="5">
        <v>10697</v>
      </c>
      <c r="P10" s="5">
        <v>9893</v>
      </c>
      <c r="Q10" s="5">
        <v>9488.7999999999993</v>
      </c>
      <c r="R10" s="5">
        <v>8995.1</v>
      </c>
      <c r="S10" s="5">
        <v>8776.9</v>
      </c>
      <c r="T10" s="5">
        <v>9553.1</v>
      </c>
      <c r="U10" s="5">
        <v>9186.5</v>
      </c>
      <c r="V10" s="5">
        <v>6470.6</v>
      </c>
      <c r="W10" s="5">
        <v>4760.8</v>
      </c>
      <c r="X10" s="5">
        <v>3789.7</v>
      </c>
      <c r="Y10" s="5">
        <v>3931</v>
      </c>
      <c r="Z10" s="5">
        <v>3405.2</v>
      </c>
      <c r="AA10" s="5">
        <v>3003.6</v>
      </c>
      <c r="AB10" s="5">
        <v>2235.1999999999998</v>
      </c>
      <c r="AC10" s="5">
        <v>1710.8</v>
      </c>
      <c r="AD10" s="5">
        <v>1203.4000000000001</v>
      </c>
      <c r="AE10" s="5">
        <v>877.4</v>
      </c>
      <c r="AF10" s="5">
        <v>1069.2</v>
      </c>
      <c r="AG10" s="5">
        <v>946.4</v>
      </c>
      <c r="AH10" s="5">
        <v>919.8</v>
      </c>
    </row>
    <row r="11" spans="1:34" ht="15.75" x14ac:dyDescent="0.25">
      <c r="A11" s="4" t="s">
        <v>172</v>
      </c>
      <c r="B11" s="4">
        <v>17405</v>
      </c>
      <c r="C11" s="4">
        <v>16534</v>
      </c>
      <c r="D11" s="4">
        <v>15353</v>
      </c>
      <c r="E11" s="4">
        <v>14279</v>
      </c>
      <c r="F11" s="4">
        <v>13183</v>
      </c>
      <c r="G11" s="4">
        <v>10915</v>
      </c>
      <c r="H11" s="4">
        <v>10214</v>
      </c>
      <c r="I11" s="4">
        <v>10571.7</v>
      </c>
      <c r="J11" s="4">
        <v>10239.6</v>
      </c>
      <c r="K11" s="4">
        <v>9165.4</v>
      </c>
      <c r="L11" s="4">
        <v>8367.9</v>
      </c>
      <c r="M11" s="4">
        <v>7624.3</v>
      </c>
      <c r="N11" s="4">
        <v>7001.4</v>
      </c>
      <c r="O11" s="4">
        <v>6313.6</v>
      </c>
      <c r="P11" s="4">
        <v>6004.7</v>
      </c>
      <c r="Q11" s="4">
        <v>5784.9</v>
      </c>
      <c r="R11" s="4">
        <v>5180.2</v>
      </c>
      <c r="S11" s="4">
        <v>5264.7</v>
      </c>
      <c r="T11" s="4">
        <v>5832</v>
      </c>
      <c r="U11" s="4">
        <v>5334.7</v>
      </c>
      <c r="V11" s="4">
        <v>3774.3</v>
      </c>
      <c r="W11" s="4">
        <v>2775.1</v>
      </c>
      <c r="X11" s="4">
        <v>2236.9</v>
      </c>
      <c r="Y11" s="4">
        <v>2326.6</v>
      </c>
      <c r="Z11" s="4">
        <v>2041.4</v>
      </c>
      <c r="AA11" s="4">
        <v>1816.1</v>
      </c>
      <c r="AB11" s="4">
        <v>1367</v>
      </c>
      <c r="AC11" s="4">
        <v>1060.0999999999999</v>
      </c>
      <c r="AD11" s="4">
        <v>789.4</v>
      </c>
      <c r="AE11" s="4">
        <v>584.6</v>
      </c>
      <c r="AF11" s="4">
        <v>712.4</v>
      </c>
      <c r="AG11" s="4">
        <v>685.3</v>
      </c>
      <c r="AH11" s="4">
        <v>647.9</v>
      </c>
    </row>
    <row r="12" spans="1:34" ht="15.75" x14ac:dyDescent="0.25">
      <c r="A12" s="5" t="s">
        <v>171</v>
      </c>
      <c r="B12" s="5">
        <v>14971</v>
      </c>
      <c r="C12" s="5">
        <v>14067</v>
      </c>
      <c r="D12" s="5">
        <v>12446</v>
      </c>
      <c r="E12" s="5">
        <v>11034</v>
      </c>
      <c r="F12" s="5">
        <v>10148</v>
      </c>
      <c r="G12" s="5">
        <v>9202</v>
      </c>
      <c r="H12" s="5">
        <v>8800</v>
      </c>
      <c r="I12" s="5">
        <v>8604.4</v>
      </c>
      <c r="J12" s="5">
        <v>8387.4</v>
      </c>
      <c r="K12" s="5">
        <v>7160.5</v>
      </c>
      <c r="L12" s="5">
        <v>6587</v>
      </c>
      <c r="M12" s="5">
        <v>6115.4</v>
      </c>
      <c r="N12" s="5">
        <v>5251.7</v>
      </c>
      <c r="O12" s="5">
        <v>4383.3999999999996</v>
      </c>
      <c r="P12" s="5">
        <v>3888.3</v>
      </c>
      <c r="Q12" s="5">
        <v>3703.9</v>
      </c>
      <c r="R12" s="5">
        <v>3814.9</v>
      </c>
      <c r="S12" s="5">
        <v>3512.2</v>
      </c>
      <c r="T12" s="5">
        <v>3721.1</v>
      </c>
      <c r="U12" s="5">
        <v>3851.8</v>
      </c>
      <c r="V12" s="5">
        <v>2696.3</v>
      </c>
      <c r="W12" s="5">
        <v>1985.7</v>
      </c>
      <c r="X12" s="5">
        <v>1552.8</v>
      </c>
      <c r="Y12" s="5">
        <v>1604.4</v>
      </c>
      <c r="Z12" s="5">
        <v>1363.8</v>
      </c>
      <c r="AA12" s="5">
        <v>1187.5</v>
      </c>
      <c r="AB12" s="5">
        <v>868.2</v>
      </c>
      <c r="AC12" s="5">
        <v>650.70000000000005</v>
      </c>
      <c r="AD12" s="5">
        <v>414</v>
      </c>
      <c r="AE12" s="5">
        <v>292.8</v>
      </c>
      <c r="AF12" s="5">
        <v>356.8</v>
      </c>
      <c r="AG12" s="5">
        <v>261.10000000000002</v>
      </c>
      <c r="AH12" s="5">
        <v>271.89999999999998</v>
      </c>
    </row>
    <row r="13" spans="1:34" ht="15.75" x14ac:dyDescent="0.25">
      <c r="A13" s="4" t="s">
        <v>170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</row>
    <row r="14" spans="1:34" ht="15.75" x14ac:dyDescent="0.25">
      <c r="A14" s="5" t="s">
        <v>169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</row>
    <row r="15" spans="1:34" ht="15.75" x14ac:dyDescent="0.25">
      <c r="A15" s="4" t="s">
        <v>168</v>
      </c>
      <c r="B15" s="4"/>
      <c r="C15" s="4"/>
      <c r="D15" s="4"/>
      <c r="E15" s="4"/>
      <c r="F15" s="4">
        <v>7079</v>
      </c>
      <c r="G15" s="4">
        <v>6361</v>
      </c>
      <c r="H15" s="4">
        <v>6326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</row>
    <row r="16" spans="1:34" ht="15.75" x14ac:dyDescent="0.25">
      <c r="A16" s="5" t="s">
        <v>167</v>
      </c>
      <c r="B16" s="5">
        <v>10469</v>
      </c>
      <c r="C16" s="5">
        <v>9892</v>
      </c>
      <c r="D16" s="5">
        <v>8766</v>
      </c>
      <c r="E16" s="5">
        <v>7796</v>
      </c>
      <c r="F16" s="5">
        <v>7079</v>
      </c>
      <c r="G16" s="5">
        <v>6361</v>
      </c>
      <c r="H16" s="5">
        <v>6326</v>
      </c>
      <c r="I16" s="5">
        <v>6149.6</v>
      </c>
      <c r="J16" s="5">
        <v>5953.7</v>
      </c>
      <c r="K16" s="5">
        <v>5028.7</v>
      </c>
      <c r="L16" s="5">
        <v>4477.8</v>
      </c>
      <c r="M16" s="5">
        <v>4221.7</v>
      </c>
      <c r="N16" s="5">
        <v>3702</v>
      </c>
      <c r="O16" s="5">
        <v>3154.1</v>
      </c>
      <c r="P16" s="5">
        <v>2835.8</v>
      </c>
      <c r="Q16" s="5">
        <v>2689.7</v>
      </c>
      <c r="R16" s="5">
        <v>2606.4</v>
      </c>
      <c r="S16" s="5">
        <v>2426.6</v>
      </c>
      <c r="T16" s="5">
        <v>2623.8</v>
      </c>
      <c r="U16" s="5">
        <v>2303.6999999999998</v>
      </c>
      <c r="V16" s="5">
        <v>1588.6</v>
      </c>
      <c r="W16" s="5">
        <v>1209.8</v>
      </c>
      <c r="X16" s="5">
        <v>974.1</v>
      </c>
      <c r="Y16" s="5">
        <v>922.3</v>
      </c>
      <c r="Z16" s="5">
        <v>761.5</v>
      </c>
      <c r="AA16" s="5">
        <v>664.1</v>
      </c>
      <c r="AB16" s="5">
        <v>454.5</v>
      </c>
      <c r="AC16" s="5">
        <v>354.8</v>
      </c>
      <c r="AD16" s="5">
        <v>246.6</v>
      </c>
      <c r="AE16" s="5">
        <v>204.7</v>
      </c>
      <c r="AF16" s="5">
        <v>209.2</v>
      </c>
      <c r="AG16" s="5">
        <v>204.8</v>
      </c>
      <c r="AH16" s="5">
        <v>163.4</v>
      </c>
    </row>
    <row r="17" spans="1:34" ht="15.75" x14ac:dyDescent="0.25">
      <c r="A17" s="4" t="s">
        <v>166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</row>
    <row r="18" spans="1:34" ht="15.75" x14ac:dyDescent="0.25">
      <c r="A18" s="5" t="s">
        <v>165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</row>
    <row r="19" spans="1:34" ht="15.75" x14ac:dyDescent="0.25">
      <c r="A19" s="4" t="s">
        <v>164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</row>
    <row r="20" spans="1:34" ht="15.75" x14ac:dyDescent="0.25">
      <c r="A20" s="5" t="s">
        <v>163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</row>
    <row r="21" spans="1:34" ht="15.75" x14ac:dyDescent="0.25">
      <c r="A21" s="4" t="s">
        <v>162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</row>
    <row r="22" spans="1:34" ht="15.75" x14ac:dyDescent="0.25">
      <c r="A22" s="5" t="s">
        <v>161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</row>
    <row r="23" spans="1:34" ht="15.75" x14ac:dyDescent="0.25">
      <c r="A23" s="4" t="s">
        <v>160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</row>
    <row r="24" spans="1:34" ht="15.75" x14ac:dyDescent="0.25">
      <c r="A24" s="5" t="s">
        <v>159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</row>
    <row r="25" spans="1:34" ht="15.75" x14ac:dyDescent="0.25">
      <c r="A25" s="4" t="s">
        <v>158</v>
      </c>
      <c r="B25" s="4"/>
      <c r="C25" s="4"/>
      <c r="D25" s="4"/>
      <c r="E25" s="4"/>
      <c r="F25" s="4"/>
      <c r="G25" s="4"/>
      <c r="H25" s="4"/>
      <c r="I25" s="4">
        <v>-596.29999999999995</v>
      </c>
      <c r="J25" s="4">
        <v>0</v>
      </c>
      <c r="K25" s="4"/>
      <c r="L25" s="4"/>
      <c r="M25" s="4"/>
      <c r="N25" s="4"/>
      <c r="O25" s="4"/>
      <c r="P25" s="4"/>
      <c r="Q25" s="4">
        <v>0.1</v>
      </c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</row>
    <row r="26" spans="1:34" ht="15.75" x14ac:dyDescent="0.25">
      <c r="A26" s="5" t="s">
        <v>157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</row>
    <row r="27" spans="1:34" ht="15.75" x14ac:dyDescent="0.25">
      <c r="A27" s="4" t="s">
        <v>156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</row>
    <row r="28" spans="1:34" ht="15.75" x14ac:dyDescent="0.25">
      <c r="A28" s="5" t="s">
        <v>155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</row>
    <row r="29" spans="1:34" ht="15.75" x14ac:dyDescent="0.25">
      <c r="A29" s="4" t="s">
        <v>154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</row>
    <row r="30" spans="1:34" ht="15.75" x14ac:dyDescent="0.25">
      <c r="A30" s="5" t="s">
        <v>153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</row>
    <row r="31" spans="1:34" ht="15.75" x14ac:dyDescent="0.25">
      <c r="A31" s="4" t="s">
        <v>152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</row>
    <row r="32" spans="1:34" ht="15.75" x14ac:dyDescent="0.25">
      <c r="A32" s="5" t="s">
        <v>151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</row>
    <row r="33" spans="1:34" ht="15.75" x14ac:dyDescent="0.25">
      <c r="A33" s="4" t="s">
        <v>150</v>
      </c>
      <c r="B33" s="4">
        <v>10469</v>
      </c>
      <c r="C33" s="4">
        <v>9892</v>
      </c>
      <c r="D33" s="4">
        <v>8766</v>
      </c>
      <c r="E33" s="4">
        <v>7796</v>
      </c>
      <c r="F33" s="4">
        <v>7079</v>
      </c>
      <c r="G33" s="4">
        <v>6361</v>
      </c>
      <c r="H33" s="4">
        <v>6326</v>
      </c>
      <c r="I33" s="4">
        <v>6745.9</v>
      </c>
      <c r="J33" s="4">
        <v>5953.7</v>
      </c>
      <c r="K33" s="4">
        <v>5028.7</v>
      </c>
      <c r="L33" s="4">
        <v>4477.8</v>
      </c>
      <c r="M33" s="4">
        <v>4221.7</v>
      </c>
      <c r="N33" s="4">
        <v>3702</v>
      </c>
      <c r="O33" s="4">
        <v>3154.1</v>
      </c>
      <c r="P33" s="4">
        <v>2835.8</v>
      </c>
      <c r="Q33" s="4">
        <v>2689.6</v>
      </c>
      <c r="R33" s="4">
        <v>2830</v>
      </c>
      <c r="S33" s="4">
        <v>2655.4</v>
      </c>
      <c r="T33" s="4">
        <v>2857.3</v>
      </c>
      <c r="U33" s="4">
        <v>2472</v>
      </c>
      <c r="V33" s="4">
        <v>1721</v>
      </c>
      <c r="W33" s="4">
        <v>1300</v>
      </c>
      <c r="X33" s="4">
        <v>1038.5999999999999</v>
      </c>
      <c r="Y33" s="4">
        <v>982.7</v>
      </c>
      <c r="Z33" s="4">
        <v>809.2</v>
      </c>
      <c r="AA33" s="4">
        <v>698.6</v>
      </c>
      <c r="AB33" s="4">
        <v>471.6</v>
      </c>
      <c r="AC33" s="4">
        <v>369.6</v>
      </c>
      <c r="AD33" s="4">
        <v>260.60000000000002</v>
      </c>
      <c r="AE33" s="4">
        <v>216.8</v>
      </c>
      <c r="AF33" s="4">
        <v>219.7</v>
      </c>
      <c r="AG33" s="4">
        <v>216.8</v>
      </c>
      <c r="AH33" s="4">
        <v>174</v>
      </c>
    </row>
    <row r="34" spans="1:34" ht="15.75" x14ac:dyDescent="0.25">
      <c r="A34" s="5" t="s">
        <v>149</v>
      </c>
      <c r="B34" s="5">
        <v>4502</v>
      </c>
      <c r="C34" s="5">
        <v>4175</v>
      </c>
      <c r="D34" s="5">
        <v>3680</v>
      </c>
      <c r="E34" s="5">
        <v>3238</v>
      </c>
      <c r="F34" s="5">
        <v>3069</v>
      </c>
      <c r="G34" s="5">
        <v>2841</v>
      </c>
      <c r="H34" s="5">
        <v>2474</v>
      </c>
      <c r="I34" s="5">
        <v>1858.5</v>
      </c>
      <c r="J34" s="5">
        <v>2433.6999999999998</v>
      </c>
      <c r="K34" s="5">
        <v>2131.8000000000002</v>
      </c>
      <c r="L34" s="5">
        <v>2109.1999999999998</v>
      </c>
      <c r="M34" s="5">
        <v>1893.7</v>
      </c>
      <c r="N34" s="5">
        <v>1549.7</v>
      </c>
      <c r="O34" s="5">
        <v>1229.3</v>
      </c>
      <c r="P34" s="5">
        <v>1052.5</v>
      </c>
      <c r="Q34" s="5">
        <v>1014.3</v>
      </c>
      <c r="R34" s="5">
        <v>984.9</v>
      </c>
      <c r="S34" s="5">
        <v>856.8</v>
      </c>
      <c r="T34" s="5">
        <v>863.8</v>
      </c>
      <c r="U34" s="5">
        <v>1379.8</v>
      </c>
      <c r="V34" s="5">
        <v>975.3</v>
      </c>
      <c r="W34" s="5">
        <v>685.7</v>
      </c>
      <c r="X34" s="5">
        <v>514.20000000000005</v>
      </c>
      <c r="Y34" s="5">
        <v>621.70000000000005</v>
      </c>
      <c r="Z34" s="5">
        <v>554.6</v>
      </c>
      <c r="AA34" s="5">
        <v>488.9</v>
      </c>
      <c r="AB34" s="5">
        <v>396.6</v>
      </c>
      <c r="AC34" s="5">
        <v>281.10000000000002</v>
      </c>
      <c r="AD34" s="5">
        <v>153.4</v>
      </c>
      <c r="AE34" s="5">
        <v>76</v>
      </c>
      <c r="AF34" s="5">
        <v>137.1</v>
      </c>
      <c r="AG34" s="5">
        <v>44.3</v>
      </c>
      <c r="AH34" s="5">
        <v>97.9</v>
      </c>
    </row>
    <row r="35" spans="1:34" ht="15.75" x14ac:dyDescent="0.25">
      <c r="A35" s="4" t="s">
        <v>148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</row>
    <row r="36" spans="1:34" ht="15.75" x14ac:dyDescent="0.25">
      <c r="A36" s="5" t="s">
        <v>147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</row>
    <row r="37" spans="1:34" ht="15.75" x14ac:dyDescent="0.25">
      <c r="A37" s="4" t="s">
        <v>146</v>
      </c>
      <c r="B37" s="4">
        <v>-19</v>
      </c>
      <c r="C37" s="4">
        <v>-28</v>
      </c>
      <c r="D37" s="4">
        <v>-33</v>
      </c>
      <c r="E37" s="4">
        <v>-3</v>
      </c>
      <c r="F37" s="4">
        <v>-4</v>
      </c>
      <c r="G37" s="4">
        <v>4</v>
      </c>
      <c r="H37" s="4">
        <v>-6</v>
      </c>
      <c r="I37" s="4">
        <v>9.5</v>
      </c>
      <c r="J37" s="4">
        <v>77.099999999999994</v>
      </c>
      <c r="K37" s="4"/>
      <c r="L37" s="4"/>
      <c r="M37" s="4"/>
      <c r="N37" s="4"/>
      <c r="O37" s="4">
        <v>-28.8</v>
      </c>
      <c r="P37" s="4">
        <v>-34</v>
      </c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</row>
    <row r="38" spans="1:34" ht="15.75" x14ac:dyDescent="0.25">
      <c r="A38" s="5" t="s">
        <v>145</v>
      </c>
      <c r="B38" s="5">
        <v>140</v>
      </c>
      <c r="C38" s="5">
        <v>58</v>
      </c>
      <c r="D38" s="5">
        <v>-103</v>
      </c>
      <c r="E38" s="5">
        <v>-15</v>
      </c>
      <c r="F38" s="5">
        <v>-54</v>
      </c>
      <c r="G38" s="5">
        <v>-25</v>
      </c>
      <c r="H38" s="5">
        <v>49</v>
      </c>
      <c r="I38" s="5">
        <v>88.5</v>
      </c>
      <c r="J38" s="5">
        <v>-7.9</v>
      </c>
      <c r="K38" s="5">
        <v>0.9</v>
      </c>
      <c r="L38" s="5">
        <v>-4.4000000000000004</v>
      </c>
      <c r="M38" s="5">
        <v>-29.1</v>
      </c>
      <c r="N38" s="5">
        <v>-74.7</v>
      </c>
      <c r="O38" s="5">
        <v>-77.5</v>
      </c>
      <c r="P38" s="5">
        <v>-1.2</v>
      </c>
      <c r="Q38" s="5">
        <v>-34.200000000000003</v>
      </c>
      <c r="R38" s="5">
        <v>-20.7</v>
      </c>
      <c r="S38" s="5">
        <v>-66.599999999999994</v>
      </c>
      <c r="T38" s="5">
        <v>-150.80000000000001</v>
      </c>
      <c r="U38" s="5">
        <v>-32.299999999999997</v>
      </c>
      <c r="V38" s="5">
        <v>-36.700000000000003</v>
      </c>
      <c r="W38" s="5">
        <v>-11.7</v>
      </c>
      <c r="X38" s="5">
        <v>-8.3000000000000007</v>
      </c>
      <c r="Y38" s="5">
        <v>-1.5</v>
      </c>
      <c r="Z38" s="5">
        <v>-2.1</v>
      </c>
      <c r="AA38" s="5"/>
      <c r="AB38" s="5">
        <v>7.3</v>
      </c>
      <c r="AC38" s="5">
        <v>3.4</v>
      </c>
      <c r="AD38" s="5">
        <v>20.7</v>
      </c>
      <c r="AE38" s="5">
        <v>6.2</v>
      </c>
      <c r="AF38" s="5">
        <v>-11.2</v>
      </c>
      <c r="AG38" s="5"/>
      <c r="AH38" s="5">
        <v>0.2</v>
      </c>
    </row>
    <row r="39" spans="1:34" ht="15.75" x14ac:dyDescent="0.25">
      <c r="A39" s="4" t="s">
        <v>144</v>
      </c>
      <c r="B39" s="4">
        <v>140</v>
      </c>
      <c r="C39" s="4">
        <v>58</v>
      </c>
      <c r="D39" s="4">
        <v>-103</v>
      </c>
      <c r="E39" s="4">
        <v>21</v>
      </c>
      <c r="F39" s="4">
        <v>-54</v>
      </c>
      <c r="G39" s="4">
        <v>17</v>
      </c>
      <c r="H39" s="4">
        <v>49</v>
      </c>
      <c r="I39" s="4">
        <v>88.5</v>
      </c>
      <c r="J39" s="4">
        <v>-7.9</v>
      </c>
      <c r="K39" s="4">
        <v>0.9</v>
      </c>
      <c r="L39" s="4">
        <v>-4.4000000000000004</v>
      </c>
      <c r="M39" s="4">
        <v>-29.1</v>
      </c>
      <c r="N39" s="4">
        <v>-74.7</v>
      </c>
      <c r="O39" s="4">
        <v>-77.5</v>
      </c>
      <c r="P39" s="4">
        <v>-1.2</v>
      </c>
      <c r="Q39" s="4">
        <v>-34.200000000000003</v>
      </c>
      <c r="R39" s="4">
        <v>-20.7</v>
      </c>
      <c r="S39" s="4">
        <v>-66.599999999999994</v>
      </c>
      <c r="T39" s="4">
        <v>-150.80000000000001</v>
      </c>
      <c r="U39" s="4">
        <v>-32.299999999999997</v>
      </c>
      <c r="V39" s="4">
        <v>-36.700000000000003</v>
      </c>
      <c r="W39" s="4">
        <v>-11.6</v>
      </c>
      <c r="X39" s="4">
        <v>-8.3000000000000007</v>
      </c>
      <c r="Y39" s="4">
        <v>-1.5</v>
      </c>
      <c r="Z39" s="4">
        <v>-2.1</v>
      </c>
      <c r="AA39" s="4">
        <v>0.1</v>
      </c>
      <c r="AB39" s="4">
        <v>7.3</v>
      </c>
      <c r="AC39" s="4">
        <v>3.4</v>
      </c>
      <c r="AD39" s="4">
        <v>20.8</v>
      </c>
      <c r="AE39" s="4">
        <v>6.2</v>
      </c>
      <c r="AF39" s="4">
        <v>-4.3</v>
      </c>
      <c r="AG39" s="4">
        <v>3.5</v>
      </c>
      <c r="AH39" s="4">
        <v>0</v>
      </c>
    </row>
    <row r="40" spans="1:34" ht="15.75" x14ac:dyDescent="0.25">
      <c r="A40" s="5" t="s">
        <v>143</v>
      </c>
      <c r="B40" s="5">
        <v>-19</v>
      </c>
      <c r="C40" s="5">
        <v>-28</v>
      </c>
      <c r="D40" s="5">
        <v>-33</v>
      </c>
      <c r="E40" s="5">
        <v>-3</v>
      </c>
      <c r="F40" s="5">
        <v>-4</v>
      </c>
      <c r="G40" s="5">
        <v>4</v>
      </c>
      <c r="H40" s="5">
        <v>-6</v>
      </c>
      <c r="I40" s="5">
        <v>9.5</v>
      </c>
      <c r="J40" s="5">
        <v>77.099999999999994</v>
      </c>
      <c r="K40" s="5">
        <v>67.2</v>
      </c>
      <c r="L40" s="5">
        <v>36.799999999999997</v>
      </c>
      <c r="M40" s="5">
        <v>-4.8</v>
      </c>
      <c r="N40" s="5">
        <v>-25</v>
      </c>
      <c r="O40" s="5">
        <v>-28.8</v>
      </c>
      <c r="P40" s="5">
        <v>-34</v>
      </c>
      <c r="Q40" s="5">
        <v>-58.7</v>
      </c>
      <c r="R40" s="5">
        <v>-45</v>
      </c>
      <c r="S40" s="5">
        <v>-44.1</v>
      </c>
      <c r="T40" s="5">
        <v>-60</v>
      </c>
      <c r="U40" s="5">
        <v>-52.3</v>
      </c>
      <c r="V40" s="5">
        <v>-39.5</v>
      </c>
      <c r="W40" s="5">
        <v>-24.2</v>
      </c>
      <c r="X40" s="5">
        <v>-15.3</v>
      </c>
      <c r="Y40" s="5">
        <v>-25.7</v>
      </c>
      <c r="Z40" s="5">
        <v>-30.7</v>
      </c>
      <c r="AA40" s="5">
        <v>-27.3</v>
      </c>
      <c r="AB40" s="5">
        <v>-10.5</v>
      </c>
      <c r="AC40" s="5">
        <v>-13.9</v>
      </c>
      <c r="AD40" s="5">
        <v>-8</v>
      </c>
      <c r="AE40" s="5">
        <v>-8.5</v>
      </c>
      <c r="AF40" s="5">
        <v>-15.8</v>
      </c>
      <c r="AG40" s="5">
        <v>-21.9</v>
      </c>
      <c r="AH40" s="5">
        <v>-19.600000000000001</v>
      </c>
    </row>
    <row r="41" spans="1:34" ht="15.75" x14ac:dyDescent="0.25">
      <c r="A41" s="4" t="s">
        <v>142</v>
      </c>
      <c r="B41" s="4">
        <v>4623</v>
      </c>
      <c r="C41" s="4">
        <v>4205</v>
      </c>
      <c r="D41" s="4">
        <v>3544</v>
      </c>
      <c r="E41" s="4">
        <v>3256</v>
      </c>
      <c r="F41" s="4">
        <v>3011</v>
      </c>
      <c r="G41" s="4">
        <v>2862</v>
      </c>
      <c r="H41" s="4">
        <v>2517</v>
      </c>
      <c r="I41" s="4">
        <v>1956.5</v>
      </c>
      <c r="J41" s="4">
        <v>2502.9</v>
      </c>
      <c r="K41" s="4">
        <v>2199.9</v>
      </c>
      <c r="L41" s="4">
        <v>2141.6</v>
      </c>
      <c r="M41" s="4">
        <v>1859.8</v>
      </c>
      <c r="N41" s="4">
        <v>1450</v>
      </c>
      <c r="O41" s="4">
        <v>1123</v>
      </c>
      <c r="P41" s="4">
        <v>1017.3</v>
      </c>
      <c r="Q41" s="4">
        <v>921.4</v>
      </c>
      <c r="R41" s="4">
        <v>919.2</v>
      </c>
      <c r="S41" s="4">
        <v>746.1</v>
      </c>
      <c r="T41" s="4">
        <v>653</v>
      </c>
      <c r="U41" s="4">
        <v>1295.2</v>
      </c>
      <c r="V41" s="4">
        <v>899.1</v>
      </c>
      <c r="W41" s="4">
        <v>649.9</v>
      </c>
      <c r="X41" s="4">
        <v>490.6</v>
      </c>
      <c r="Y41" s="4">
        <v>594.5</v>
      </c>
      <c r="Z41" s="4">
        <v>521.79999999999995</v>
      </c>
      <c r="AA41" s="4">
        <v>461.7</v>
      </c>
      <c r="AB41" s="4">
        <v>393.4</v>
      </c>
      <c r="AC41" s="4">
        <v>270.60000000000002</v>
      </c>
      <c r="AD41" s="4">
        <v>166.2</v>
      </c>
      <c r="AE41" s="4">
        <v>73.7</v>
      </c>
      <c r="AF41" s="4">
        <v>117</v>
      </c>
      <c r="AG41" s="4">
        <v>25.9</v>
      </c>
      <c r="AH41" s="4">
        <v>78.3</v>
      </c>
    </row>
    <row r="42" spans="1:34" ht="15.75" x14ac:dyDescent="0.25">
      <c r="A42" s="5" t="s">
        <v>141</v>
      </c>
      <c r="B42" s="5">
        <v>863</v>
      </c>
      <c r="C42" s="5">
        <v>932</v>
      </c>
      <c r="D42" s="5">
        <v>851</v>
      </c>
      <c r="E42" s="5">
        <v>805</v>
      </c>
      <c r="F42" s="5">
        <v>754</v>
      </c>
      <c r="G42" s="5">
        <v>690</v>
      </c>
      <c r="H42" s="5">
        <v>610</v>
      </c>
      <c r="I42" s="5">
        <v>469.8</v>
      </c>
      <c r="J42" s="5">
        <v>619.5</v>
      </c>
      <c r="K42" s="5">
        <v>708.4</v>
      </c>
      <c r="L42" s="5">
        <v>749.6</v>
      </c>
      <c r="M42" s="5">
        <v>648.20000000000005</v>
      </c>
      <c r="N42" s="5">
        <v>504.4</v>
      </c>
      <c r="O42" s="5">
        <v>382.9</v>
      </c>
      <c r="P42" s="5">
        <v>349</v>
      </c>
      <c r="Q42" s="5">
        <v>331.7</v>
      </c>
      <c r="R42" s="5">
        <v>340.1</v>
      </c>
      <c r="S42" s="5">
        <v>294.7</v>
      </c>
      <c r="T42" s="5">
        <v>253.4</v>
      </c>
      <c r="U42" s="5">
        <v>499.4</v>
      </c>
      <c r="V42" s="5">
        <v>345.9</v>
      </c>
      <c r="W42" s="5">
        <v>250.2</v>
      </c>
      <c r="X42" s="5">
        <v>191.8</v>
      </c>
      <c r="Y42" s="5">
        <v>229.5</v>
      </c>
      <c r="Z42" s="5">
        <v>192.6</v>
      </c>
      <c r="AA42" s="5">
        <v>174.7</v>
      </c>
      <c r="AB42" s="5">
        <v>150.4</v>
      </c>
      <c r="AC42" s="5">
        <v>103.6</v>
      </c>
      <c r="AD42" s="5">
        <v>64.5</v>
      </c>
      <c r="AE42" s="5">
        <v>37.799999999999997</v>
      </c>
      <c r="AF42" s="5">
        <v>57.8</v>
      </c>
      <c r="AG42" s="5">
        <v>15.6</v>
      </c>
      <c r="AH42" s="5">
        <v>37.6</v>
      </c>
    </row>
    <row r="43" spans="1:34" ht="15.75" x14ac:dyDescent="0.25">
      <c r="A43" s="4" t="s">
        <v>140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</row>
    <row r="44" spans="1:34" ht="15.75" x14ac:dyDescent="0.25">
      <c r="A44" s="5" t="s">
        <v>139</v>
      </c>
      <c r="B44" s="5">
        <v>3760</v>
      </c>
      <c r="C44" s="5">
        <v>3273</v>
      </c>
      <c r="D44" s="5">
        <v>2693</v>
      </c>
      <c r="E44" s="5">
        <v>2451</v>
      </c>
      <c r="F44" s="5">
        <v>2257</v>
      </c>
      <c r="G44" s="5">
        <v>2172</v>
      </c>
      <c r="H44" s="5">
        <v>1907</v>
      </c>
      <c r="I44" s="5">
        <v>1486.7</v>
      </c>
      <c r="J44" s="5">
        <v>1883.4</v>
      </c>
      <c r="K44" s="5">
        <v>1491.5</v>
      </c>
      <c r="L44" s="5">
        <v>1392</v>
      </c>
      <c r="M44" s="5">
        <v>1211.5999999999999</v>
      </c>
      <c r="N44" s="5">
        <v>945.6</v>
      </c>
      <c r="O44" s="5">
        <v>740.1</v>
      </c>
      <c r="P44" s="5">
        <v>668.3</v>
      </c>
      <c r="Q44" s="5">
        <v>589.70000000000005</v>
      </c>
      <c r="R44" s="5">
        <v>579.1</v>
      </c>
      <c r="S44" s="5">
        <v>451.4</v>
      </c>
      <c r="T44" s="5">
        <v>399.6</v>
      </c>
      <c r="U44" s="5">
        <v>795.8</v>
      </c>
      <c r="V44" s="5">
        <v>553.20000000000005</v>
      </c>
      <c r="W44" s="5">
        <v>399.7</v>
      </c>
      <c r="X44" s="5">
        <v>298.8</v>
      </c>
      <c r="Y44" s="5">
        <v>365</v>
      </c>
      <c r="Z44" s="5">
        <v>329.2</v>
      </c>
      <c r="AA44" s="5">
        <v>287</v>
      </c>
      <c r="AB44" s="5">
        <v>243</v>
      </c>
      <c r="AC44" s="5">
        <v>167</v>
      </c>
      <c r="AD44" s="5">
        <v>101.7</v>
      </c>
      <c r="AE44" s="5">
        <v>35.9</v>
      </c>
      <c r="AF44" s="5">
        <v>59.2</v>
      </c>
      <c r="AG44" s="5">
        <v>10.3</v>
      </c>
      <c r="AH44" s="5">
        <v>40.700000000000003</v>
      </c>
    </row>
    <row r="45" spans="1:34" ht="15.75" x14ac:dyDescent="0.25">
      <c r="A45" s="4" t="s">
        <v>138</v>
      </c>
      <c r="B45" s="4"/>
      <c r="C45" s="4"/>
      <c r="D45" s="4"/>
      <c r="E45" s="4">
        <v>21</v>
      </c>
      <c r="F45" s="4">
        <v>-46</v>
      </c>
      <c r="G45" s="4">
        <v>-39</v>
      </c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</row>
    <row r="46" spans="1:34" ht="15.75" x14ac:dyDescent="0.25">
      <c r="A46" s="5" t="s">
        <v>137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</row>
    <row r="47" spans="1:34" ht="15.75" x14ac:dyDescent="0.25">
      <c r="A47" s="4" t="s">
        <v>136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</row>
    <row r="48" spans="1:34" ht="15.75" x14ac:dyDescent="0.25">
      <c r="A48" s="5" t="s">
        <v>135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>
        <v>-266.10000000000002</v>
      </c>
      <c r="P48" s="5">
        <v>-5</v>
      </c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spans="1:34" ht="15.75" x14ac:dyDescent="0.25">
      <c r="A49" s="4" t="s">
        <v>134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</row>
    <row r="50" spans="1:34" ht="15.75" x14ac:dyDescent="0.25">
      <c r="A50" s="5" t="s">
        <v>133</v>
      </c>
      <c r="B50" s="5">
        <v>3760</v>
      </c>
      <c r="C50" s="5">
        <v>3273</v>
      </c>
      <c r="D50" s="5">
        <v>2693</v>
      </c>
      <c r="E50" s="5">
        <v>2472</v>
      </c>
      <c r="F50" s="5">
        <v>2211</v>
      </c>
      <c r="G50" s="5">
        <v>2133</v>
      </c>
      <c r="H50" s="5">
        <v>1907</v>
      </c>
      <c r="I50" s="5">
        <v>1486.7</v>
      </c>
      <c r="J50" s="5">
        <v>1883.4</v>
      </c>
      <c r="K50" s="5">
        <v>1491.5</v>
      </c>
      <c r="L50" s="5">
        <v>1392</v>
      </c>
      <c r="M50" s="5">
        <v>1211.5999999999999</v>
      </c>
      <c r="N50" s="5">
        <v>945.6</v>
      </c>
      <c r="O50" s="5">
        <v>474</v>
      </c>
      <c r="P50" s="5">
        <v>663.3</v>
      </c>
      <c r="Q50" s="5">
        <v>589.70000000000005</v>
      </c>
      <c r="R50" s="5">
        <v>579.1</v>
      </c>
      <c r="S50" s="5">
        <v>451.4</v>
      </c>
      <c r="T50" s="5">
        <v>399.6</v>
      </c>
      <c r="U50" s="5">
        <v>795.8</v>
      </c>
      <c r="V50" s="5">
        <v>553.20000000000005</v>
      </c>
      <c r="W50" s="5">
        <v>399.7</v>
      </c>
      <c r="X50" s="5">
        <v>298.8</v>
      </c>
      <c r="Y50" s="5">
        <v>365</v>
      </c>
      <c r="Z50" s="5">
        <v>329.2</v>
      </c>
      <c r="AA50" s="5">
        <v>287</v>
      </c>
      <c r="AB50" s="5">
        <v>243</v>
      </c>
      <c r="AC50" s="5">
        <v>167</v>
      </c>
      <c r="AD50" s="5">
        <v>101.7</v>
      </c>
      <c r="AE50" s="5">
        <v>35.9</v>
      </c>
      <c r="AF50" s="5">
        <v>59.2</v>
      </c>
      <c r="AG50" s="5">
        <v>10.3</v>
      </c>
      <c r="AH50" s="5">
        <v>40.700000000000003</v>
      </c>
    </row>
    <row r="51" spans="1:34" ht="15.75" x14ac:dyDescent="0.25">
      <c r="A51" s="4" t="s">
        <v>132</v>
      </c>
      <c r="B51" s="4">
        <v>3760</v>
      </c>
      <c r="C51" s="4">
        <v>3273</v>
      </c>
      <c r="D51" s="4">
        <v>2693</v>
      </c>
      <c r="E51" s="4">
        <v>2451</v>
      </c>
      <c r="F51" s="4">
        <v>2257</v>
      </c>
      <c r="G51" s="4">
        <v>2172</v>
      </c>
      <c r="H51" s="4">
        <v>1907</v>
      </c>
      <c r="I51" s="4">
        <v>1939.8148530000001</v>
      </c>
      <c r="J51" s="4">
        <v>1883.4</v>
      </c>
      <c r="K51" s="4">
        <v>1491.5</v>
      </c>
      <c r="L51" s="4">
        <v>1392</v>
      </c>
      <c r="M51" s="4">
        <v>1211.5999999999999</v>
      </c>
      <c r="N51" s="4">
        <v>945.6</v>
      </c>
      <c r="O51" s="4">
        <v>740.1</v>
      </c>
      <c r="P51" s="4">
        <v>668.3</v>
      </c>
      <c r="Q51" s="4">
        <v>589.63599999999997</v>
      </c>
      <c r="R51" s="4">
        <v>579.1</v>
      </c>
      <c r="S51" s="4">
        <v>451.4</v>
      </c>
      <c r="T51" s="4">
        <v>399.6</v>
      </c>
      <c r="U51" s="4">
        <v>795.8</v>
      </c>
      <c r="V51" s="4">
        <v>553.20000000000005</v>
      </c>
      <c r="W51" s="4">
        <v>399.7</v>
      </c>
      <c r="X51" s="4">
        <v>298.8</v>
      </c>
      <c r="Y51" s="4">
        <v>365</v>
      </c>
      <c r="Z51" s="4">
        <v>329.2</v>
      </c>
      <c r="AA51" s="4">
        <v>287</v>
      </c>
      <c r="AB51" s="4">
        <v>243</v>
      </c>
      <c r="AC51" s="4">
        <v>167</v>
      </c>
      <c r="AD51" s="4">
        <v>101.7</v>
      </c>
      <c r="AE51" s="4">
        <v>35.9</v>
      </c>
      <c r="AF51" s="4">
        <v>59.2</v>
      </c>
      <c r="AG51" s="4">
        <v>10.3</v>
      </c>
      <c r="AH51" s="4">
        <v>40.700000000000003</v>
      </c>
    </row>
    <row r="52" spans="1:34" ht="15.75" x14ac:dyDescent="0.25">
      <c r="A52" s="5" t="s">
        <v>131</v>
      </c>
      <c r="B52" s="5">
        <v>5164</v>
      </c>
      <c r="C52" s="5">
        <v>4824</v>
      </c>
      <c r="D52" s="5">
        <v>4266</v>
      </c>
      <c r="E52" s="5">
        <v>3740</v>
      </c>
      <c r="F52" s="5">
        <v>3465</v>
      </c>
      <c r="G52" s="5">
        <v>3199</v>
      </c>
      <c r="H52" s="5">
        <v>2870</v>
      </c>
      <c r="I52" s="5">
        <v>2241.8000000000002</v>
      </c>
      <c r="J52" s="5">
        <v>2755.2</v>
      </c>
      <c r="K52" s="5">
        <v>2402</v>
      </c>
      <c r="L52" s="5">
        <v>2400.1</v>
      </c>
      <c r="M52" s="5">
        <v>2152.3000000000002</v>
      </c>
      <c r="N52" s="5">
        <v>1788.5</v>
      </c>
      <c r="O52" s="5">
        <v>1491.8</v>
      </c>
      <c r="P52" s="5">
        <v>1324.1</v>
      </c>
      <c r="Q52" s="5">
        <v>1194.2</v>
      </c>
      <c r="R52" s="5">
        <v>1187.8</v>
      </c>
      <c r="S52" s="5">
        <v>1019</v>
      </c>
      <c r="T52" s="5">
        <v>946.5</v>
      </c>
      <c r="U52" s="5">
        <v>1515.8</v>
      </c>
      <c r="V52" s="5">
        <v>1071</v>
      </c>
      <c r="W52" s="5">
        <v>764.3</v>
      </c>
      <c r="X52" s="5">
        <v>570.4</v>
      </c>
      <c r="Y52" s="5">
        <v>680.6</v>
      </c>
      <c r="Z52" s="5">
        <v>600.20000000000005</v>
      </c>
      <c r="AA52" s="5">
        <v>523.5</v>
      </c>
      <c r="AB52" s="5">
        <v>421</v>
      </c>
      <c r="AC52" s="5">
        <v>299.3</v>
      </c>
      <c r="AD52" s="5">
        <v>188.2</v>
      </c>
      <c r="AE52" s="5">
        <v>94.3</v>
      </c>
      <c r="AF52" s="5">
        <v>143.30000000000001</v>
      </c>
      <c r="AG52" s="5">
        <v>59.8</v>
      </c>
      <c r="AH52" s="5">
        <v>108.5</v>
      </c>
    </row>
    <row r="53" spans="1:34" ht="15.75" x14ac:dyDescent="0.25">
      <c r="A53" s="4" t="s">
        <v>130</v>
      </c>
      <c r="B53" s="4">
        <v>662</v>
      </c>
      <c r="C53" s="4">
        <v>649</v>
      </c>
      <c r="D53" s="4">
        <v>586</v>
      </c>
      <c r="E53" s="4">
        <v>502</v>
      </c>
      <c r="F53" s="4">
        <v>396</v>
      </c>
      <c r="G53" s="4">
        <v>358</v>
      </c>
      <c r="H53" s="4">
        <v>396</v>
      </c>
      <c r="I53" s="4">
        <v>383.3</v>
      </c>
      <c r="J53" s="4">
        <v>321.5</v>
      </c>
      <c r="K53" s="4">
        <v>270.2</v>
      </c>
      <c r="L53" s="4">
        <v>290.89999999999998</v>
      </c>
      <c r="M53" s="4">
        <v>287.7</v>
      </c>
      <c r="N53" s="4">
        <v>313.5</v>
      </c>
      <c r="O53" s="4">
        <v>262.5</v>
      </c>
      <c r="P53" s="4">
        <v>271.60000000000002</v>
      </c>
      <c r="Q53" s="4">
        <v>214.1</v>
      </c>
      <c r="R53" s="4">
        <v>223.6</v>
      </c>
      <c r="S53" s="4">
        <v>228.8</v>
      </c>
      <c r="T53" s="4">
        <v>233.5</v>
      </c>
      <c r="U53" s="4">
        <v>168.3</v>
      </c>
      <c r="V53" s="4">
        <v>132.4</v>
      </c>
      <c r="W53" s="4">
        <v>90.2</v>
      </c>
      <c r="X53" s="4">
        <v>64.5</v>
      </c>
      <c r="Y53" s="4">
        <v>60.4</v>
      </c>
      <c r="Z53" s="4">
        <v>47.7</v>
      </c>
      <c r="AA53" s="4">
        <v>34.5</v>
      </c>
      <c r="AB53" s="4">
        <v>17.100000000000001</v>
      </c>
      <c r="AC53" s="4">
        <v>14.8</v>
      </c>
      <c r="AD53" s="4">
        <v>14</v>
      </c>
      <c r="AE53" s="4">
        <v>12.1</v>
      </c>
      <c r="AF53" s="4">
        <v>10.5</v>
      </c>
      <c r="AG53" s="4">
        <v>12</v>
      </c>
      <c r="AH53" s="4">
        <v>10.6</v>
      </c>
    </row>
    <row r="54" spans="1:34" ht="15.75" x14ac:dyDescent="0.25">
      <c r="A54" s="5" t="s">
        <v>129</v>
      </c>
      <c r="B54" s="5">
        <v>4502</v>
      </c>
      <c r="C54" s="5">
        <v>4175</v>
      </c>
      <c r="D54" s="5">
        <v>3680</v>
      </c>
      <c r="E54" s="5">
        <v>3238</v>
      </c>
      <c r="F54" s="5">
        <v>3069</v>
      </c>
      <c r="G54" s="5">
        <v>2841</v>
      </c>
      <c r="H54" s="5">
        <v>2474</v>
      </c>
      <c r="I54" s="5">
        <v>1956.5</v>
      </c>
      <c r="J54" s="5">
        <v>2502.9</v>
      </c>
      <c r="K54" s="5">
        <v>2131.8000000000002</v>
      </c>
      <c r="L54" s="5">
        <v>2109.1999999999998</v>
      </c>
      <c r="M54" s="5">
        <v>1864.6</v>
      </c>
      <c r="N54" s="5">
        <v>1475</v>
      </c>
      <c r="O54" s="5">
        <v>1229.3</v>
      </c>
      <c r="P54" s="5">
        <v>1052.5</v>
      </c>
      <c r="Q54" s="5">
        <v>980.1</v>
      </c>
      <c r="R54" s="5">
        <v>964.2</v>
      </c>
      <c r="S54" s="5">
        <v>790.2</v>
      </c>
      <c r="T54" s="5">
        <v>713</v>
      </c>
      <c r="U54" s="5">
        <v>1347.5</v>
      </c>
      <c r="V54" s="5">
        <v>938.6</v>
      </c>
      <c r="W54" s="5">
        <v>674.1</v>
      </c>
      <c r="X54" s="5">
        <v>505.9</v>
      </c>
      <c r="Y54" s="5">
        <v>620.20000000000005</v>
      </c>
      <c r="Z54" s="5">
        <v>552.5</v>
      </c>
      <c r="AA54" s="5">
        <v>489</v>
      </c>
      <c r="AB54" s="5">
        <v>403.9</v>
      </c>
      <c r="AC54" s="5">
        <v>284.5</v>
      </c>
      <c r="AD54" s="5">
        <v>174.2</v>
      </c>
      <c r="AE54" s="5">
        <v>82.2</v>
      </c>
      <c r="AF54" s="5">
        <v>132.80000000000001</v>
      </c>
      <c r="AG54" s="5">
        <v>47.8</v>
      </c>
      <c r="AH54" s="5">
        <v>97.9</v>
      </c>
    </row>
    <row r="56" spans="1:34" ht="16.5" x14ac:dyDescent="0.25">
      <c r="A56" s="2" t="s">
        <v>128</v>
      </c>
    </row>
    <row r="57" spans="1:34" ht="15.75" x14ac:dyDescent="0.25">
      <c r="A57" s="4" t="s">
        <v>127</v>
      </c>
      <c r="B57" s="4">
        <v>2.21</v>
      </c>
      <c r="C57" s="4">
        <v>1.9</v>
      </c>
      <c r="D57" s="4">
        <v>1.52</v>
      </c>
      <c r="E57" s="4">
        <v>1.37</v>
      </c>
      <c r="F57" s="4">
        <v>1.2250000000000001</v>
      </c>
      <c r="G57" s="4">
        <v>1.1399999999999999</v>
      </c>
      <c r="H57" s="4">
        <v>0.98250000000000004</v>
      </c>
      <c r="I57" s="4">
        <v>0.76749999999999996</v>
      </c>
      <c r="J57" s="4">
        <v>0.95</v>
      </c>
      <c r="K57" s="4">
        <v>0.74</v>
      </c>
      <c r="L57" s="4">
        <v>0.67249999999999999</v>
      </c>
      <c r="M57" s="4">
        <v>0.57625000000000004</v>
      </c>
      <c r="N57" s="4">
        <v>0.44874999999999998</v>
      </c>
      <c r="O57" s="4">
        <v>0.34976400000000002</v>
      </c>
      <c r="P57" s="4">
        <v>0.312056</v>
      </c>
      <c r="Q57" s="4">
        <v>0.27250000000000002</v>
      </c>
      <c r="R57" s="4">
        <v>0.26250000000000001</v>
      </c>
      <c r="S57" s="4">
        <v>0.19875000000000001</v>
      </c>
      <c r="T57" s="4">
        <v>0.17249999999999999</v>
      </c>
      <c r="U57" s="4">
        <v>0.34499999999999997</v>
      </c>
      <c r="V57" s="4">
        <v>0.235625</v>
      </c>
      <c r="W57" s="4">
        <v>0.17</v>
      </c>
      <c r="X57" s="4">
        <v>0.125</v>
      </c>
      <c r="Y57" s="4">
        <v>0.15</v>
      </c>
      <c r="Z57" s="4">
        <v>0.13500000000000001</v>
      </c>
      <c r="AA57" s="4">
        <v>0.11874999999999999</v>
      </c>
      <c r="AB57" s="4">
        <v>0.10125000000000001</v>
      </c>
      <c r="AC57" s="4">
        <v>7.0000000000000007E-2</v>
      </c>
      <c r="AD57" s="4">
        <v>4.2500000000000003E-2</v>
      </c>
      <c r="AE57" s="4">
        <v>1.4999999999999999E-2</v>
      </c>
      <c r="AF57" s="4">
        <v>2.5000000000000001E-2</v>
      </c>
      <c r="AG57" s="4">
        <v>5.0000000000000001E-3</v>
      </c>
      <c r="AH57" s="4">
        <v>1.7500000000000002E-2</v>
      </c>
    </row>
    <row r="58" spans="1:34" ht="15.75" x14ac:dyDescent="0.25">
      <c r="A58" s="5" t="s">
        <v>126</v>
      </c>
      <c r="B58" s="5"/>
      <c r="C58" s="5"/>
      <c r="D58" s="5"/>
      <c r="E58" s="5">
        <v>0.01</v>
      </c>
      <c r="F58" s="5">
        <v>-2.5000000000000001E-2</v>
      </c>
      <c r="G58" s="5">
        <v>-0.02</v>
      </c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</row>
    <row r="59" spans="1:34" ht="15.75" x14ac:dyDescent="0.25">
      <c r="A59" s="4" t="s">
        <v>125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</row>
    <row r="60" spans="1:34" ht="15.75" x14ac:dyDescent="0.25">
      <c r="A60" s="5" t="s">
        <v>124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>
        <v>0</v>
      </c>
      <c r="P60" s="5">
        <v>0</v>
      </c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</row>
    <row r="61" spans="1:34" ht="15.75" x14ac:dyDescent="0.25">
      <c r="A61" s="4" t="s">
        <v>123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</row>
    <row r="62" spans="1:34" ht="15.75" x14ac:dyDescent="0.25">
      <c r="A62" s="5" t="s">
        <v>122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</row>
    <row r="63" spans="1:34" ht="15.75" x14ac:dyDescent="0.25">
      <c r="A63" s="4" t="s">
        <v>121</v>
      </c>
      <c r="B63" s="4">
        <v>2.21</v>
      </c>
      <c r="C63" s="4">
        <v>1.9</v>
      </c>
      <c r="D63" s="4">
        <v>1.52</v>
      </c>
      <c r="E63" s="4">
        <v>1.37</v>
      </c>
      <c r="F63" s="4">
        <v>1.2250000000000001</v>
      </c>
      <c r="G63" s="4">
        <v>1.1399999999999999</v>
      </c>
      <c r="H63" s="4">
        <v>0.98250000000000004</v>
      </c>
      <c r="I63" s="4">
        <v>1.0011129999999999</v>
      </c>
      <c r="J63" s="4">
        <v>0.95</v>
      </c>
      <c r="K63" s="4">
        <v>0.74</v>
      </c>
      <c r="L63" s="4">
        <v>0.67249999999999999</v>
      </c>
      <c r="M63" s="4">
        <v>0.57625000000000004</v>
      </c>
      <c r="N63" s="4">
        <v>0.44874999999999998</v>
      </c>
      <c r="O63" s="4">
        <v>0.34976400000000002</v>
      </c>
      <c r="P63" s="4">
        <v>0.312056</v>
      </c>
      <c r="Q63" s="4">
        <v>0.27246999999999999</v>
      </c>
      <c r="R63" s="4">
        <v>0.26250000000000001</v>
      </c>
      <c r="S63" s="4">
        <v>0.19875000000000001</v>
      </c>
      <c r="T63" s="4">
        <v>0.17249999999999999</v>
      </c>
      <c r="U63" s="4">
        <v>0.34499999999999997</v>
      </c>
      <c r="V63" s="4">
        <v>0.235625</v>
      </c>
      <c r="W63" s="4">
        <v>0.17</v>
      </c>
      <c r="X63" s="4">
        <v>0.125</v>
      </c>
      <c r="Y63" s="4">
        <v>0.15</v>
      </c>
      <c r="Z63" s="4">
        <v>0.13500000000000001</v>
      </c>
      <c r="AA63" s="4">
        <v>0.11874999999999999</v>
      </c>
      <c r="AB63" s="4">
        <v>0.10125000000000001</v>
      </c>
      <c r="AC63" s="4">
        <v>7.0000000000000007E-2</v>
      </c>
      <c r="AD63" s="4">
        <v>4.2500000000000003E-2</v>
      </c>
      <c r="AE63" s="4">
        <v>1.4999999999999999E-2</v>
      </c>
      <c r="AF63" s="4">
        <v>2.5000000000000001E-2</v>
      </c>
      <c r="AG63" s="4">
        <v>5.0000000000000001E-3</v>
      </c>
      <c r="AH63" s="4">
        <v>1.7500000000000002E-2</v>
      </c>
    </row>
    <row r="64" spans="1:34" ht="15.75" x14ac:dyDescent="0.25">
      <c r="A64" s="5" t="s">
        <v>120</v>
      </c>
      <c r="B64" s="5">
        <v>2.21</v>
      </c>
      <c r="C64" s="5">
        <v>1.9</v>
      </c>
      <c r="D64" s="5">
        <v>1.52</v>
      </c>
      <c r="E64" s="5">
        <v>1.38</v>
      </c>
      <c r="F64" s="5">
        <v>1.2</v>
      </c>
      <c r="G64" s="5">
        <v>1.1200000000000001</v>
      </c>
      <c r="H64" s="5">
        <v>0.98250000000000004</v>
      </c>
      <c r="I64" s="5">
        <v>0.76749999999999996</v>
      </c>
      <c r="J64" s="5">
        <v>0.95</v>
      </c>
      <c r="K64" s="5">
        <v>0.74</v>
      </c>
      <c r="L64" s="5">
        <v>0.67249999999999999</v>
      </c>
      <c r="M64" s="5">
        <v>0.57625000000000004</v>
      </c>
      <c r="N64" s="5">
        <v>0.44874999999999998</v>
      </c>
      <c r="O64" s="5">
        <v>0.22375</v>
      </c>
      <c r="P64" s="5">
        <v>0.31</v>
      </c>
      <c r="Q64" s="5">
        <v>0.27250000000000002</v>
      </c>
      <c r="R64" s="5">
        <v>0.26250000000000001</v>
      </c>
      <c r="S64" s="5">
        <v>0.19875000000000001</v>
      </c>
      <c r="T64" s="5">
        <v>0.17249999999999999</v>
      </c>
      <c r="U64" s="5">
        <v>0.34499999999999997</v>
      </c>
      <c r="V64" s="5">
        <v>0.235625</v>
      </c>
      <c r="W64" s="5">
        <v>0.17</v>
      </c>
      <c r="X64" s="5">
        <v>0.125</v>
      </c>
      <c r="Y64" s="5">
        <v>0.15</v>
      </c>
      <c r="Z64" s="5">
        <v>0.13500000000000001</v>
      </c>
      <c r="AA64" s="5">
        <v>0.11874999999999999</v>
      </c>
      <c r="AB64" s="5">
        <v>0.10125000000000001</v>
      </c>
      <c r="AC64" s="5">
        <v>7.0000000000000007E-2</v>
      </c>
      <c r="AD64" s="5">
        <v>4.2500000000000003E-2</v>
      </c>
      <c r="AE64" s="5">
        <v>1.4999999999999999E-2</v>
      </c>
      <c r="AF64" s="5">
        <v>2.5000000000000001E-2</v>
      </c>
      <c r="AG64" s="5">
        <v>5.0000000000000001E-3</v>
      </c>
      <c r="AH64" s="5">
        <v>1.7500000000000002E-2</v>
      </c>
    </row>
    <row r="66" spans="1:34" ht="16.5" x14ac:dyDescent="0.25">
      <c r="A66" s="2" t="s">
        <v>119</v>
      </c>
    </row>
    <row r="67" spans="1:34" ht="15.75" x14ac:dyDescent="0.25">
      <c r="A67" s="4" t="s">
        <v>118</v>
      </c>
      <c r="B67" s="4">
        <v>2.16</v>
      </c>
      <c r="C67" s="4">
        <v>1.85</v>
      </c>
      <c r="D67" s="4">
        <v>1.49</v>
      </c>
      <c r="E67" s="4">
        <v>1.34</v>
      </c>
      <c r="F67" s="4">
        <v>1.2</v>
      </c>
      <c r="G67" s="4">
        <v>1.1200000000000001</v>
      </c>
      <c r="H67" s="4">
        <v>0.96499999999999997</v>
      </c>
      <c r="I67" s="4">
        <v>0.75749999999999995</v>
      </c>
      <c r="J67" s="4">
        <v>0.93500000000000005</v>
      </c>
      <c r="K67" s="4">
        <v>0.73250000000000004</v>
      </c>
      <c r="L67" s="4">
        <v>0.66</v>
      </c>
      <c r="M67" s="4">
        <v>0.56000000000000005</v>
      </c>
      <c r="N67" s="4">
        <v>0.43874999999999997</v>
      </c>
      <c r="O67" s="4">
        <v>0.34571200000000002</v>
      </c>
      <c r="P67" s="4">
        <v>0.306898</v>
      </c>
      <c r="Q67" s="4">
        <v>0.27</v>
      </c>
      <c r="R67" s="4">
        <v>0.25874999999999998</v>
      </c>
      <c r="S67" s="4">
        <v>0.19625000000000001</v>
      </c>
      <c r="T67" s="4">
        <v>0.16875000000000001</v>
      </c>
      <c r="U67" s="4">
        <v>0.33500000000000002</v>
      </c>
      <c r="V67" s="4">
        <v>0.235625</v>
      </c>
      <c r="W67" s="4">
        <v>0.17</v>
      </c>
      <c r="X67" s="4">
        <v>0.12375</v>
      </c>
      <c r="Y67" s="4">
        <v>0.14749999999999999</v>
      </c>
      <c r="Z67" s="4">
        <v>0.13500000000000001</v>
      </c>
      <c r="AA67" s="4">
        <v>0.11874999999999999</v>
      </c>
      <c r="AB67" s="4">
        <v>0.10125000000000001</v>
      </c>
      <c r="AC67" s="4">
        <v>7.0000000000000007E-2</v>
      </c>
      <c r="AD67" s="4">
        <v>4.2500000000000003E-2</v>
      </c>
      <c r="AE67" s="4">
        <v>1.4999999999999999E-2</v>
      </c>
      <c r="AF67" s="4">
        <v>2.5000000000000001E-2</v>
      </c>
      <c r="AG67" s="4">
        <v>5.0000000000000001E-3</v>
      </c>
      <c r="AH67" s="4">
        <v>1.7500000000000002E-2</v>
      </c>
    </row>
    <row r="68" spans="1:34" ht="15.75" x14ac:dyDescent="0.25">
      <c r="A68" s="5" t="s">
        <v>117</v>
      </c>
      <c r="B68" s="5"/>
      <c r="C68" s="5"/>
      <c r="D68" s="5"/>
      <c r="E68" s="5">
        <v>0.01</v>
      </c>
      <c r="F68" s="5">
        <v>-2.5000000000000001E-2</v>
      </c>
      <c r="G68" s="5">
        <v>-0.02</v>
      </c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</row>
    <row r="69" spans="1:34" ht="15.75" x14ac:dyDescent="0.25">
      <c r="A69" s="4" t="s">
        <v>116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</row>
    <row r="70" spans="1:34" ht="15.75" x14ac:dyDescent="0.25">
      <c r="A70" s="5" t="s">
        <v>115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>
        <v>-0.12429900000000001</v>
      </c>
      <c r="P70" s="5">
        <v>-2.2959999999999999E-3</v>
      </c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</row>
    <row r="71" spans="1:34" ht="15.75" x14ac:dyDescent="0.25">
      <c r="A71" s="4" t="s">
        <v>114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</row>
    <row r="72" spans="1:34" ht="15.75" x14ac:dyDescent="0.25">
      <c r="A72" s="5" t="s">
        <v>113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</row>
    <row r="73" spans="1:34" ht="15.75" x14ac:dyDescent="0.25">
      <c r="A73" s="4" t="s">
        <v>112</v>
      </c>
      <c r="B73" s="4">
        <v>2.16</v>
      </c>
      <c r="C73" s="4">
        <v>1.85</v>
      </c>
      <c r="D73" s="4">
        <v>1.49</v>
      </c>
      <c r="E73" s="4">
        <v>1.34</v>
      </c>
      <c r="F73" s="4">
        <v>1.2</v>
      </c>
      <c r="G73" s="4">
        <v>1.1200000000000001</v>
      </c>
      <c r="H73" s="4">
        <v>0.96499999999999997</v>
      </c>
      <c r="I73" s="4">
        <v>0.98835099999999998</v>
      </c>
      <c r="J73" s="4">
        <v>0.93500000000000005</v>
      </c>
      <c r="K73" s="4">
        <v>0.73250000000000004</v>
      </c>
      <c r="L73" s="4">
        <v>0.66</v>
      </c>
      <c r="M73" s="4">
        <v>0.56000000000000005</v>
      </c>
      <c r="N73" s="4">
        <v>0.43874999999999997</v>
      </c>
      <c r="O73" s="4">
        <v>0.34571200000000002</v>
      </c>
      <c r="P73" s="4">
        <v>0.306898</v>
      </c>
      <c r="Q73" s="4">
        <v>0.26997100000000002</v>
      </c>
      <c r="R73" s="4">
        <v>0.25874999999999998</v>
      </c>
      <c r="S73" s="4">
        <v>0.19625000000000001</v>
      </c>
      <c r="T73" s="4">
        <v>0.16875000000000001</v>
      </c>
      <c r="U73" s="4">
        <v>0.33500000000000002</v>
      </c>
      <c r="V73" s="4">
        <v>0.235625</v>
      </c>
      <c r="W73" s="4">
        <v>0.17</v>
      </c>
      <c r="X73" s="4">
        <v>0.12375</v>
      </c>
      <c r="Y73" s="4">
        <v>0.14749999999999999</v>
      </c>
      <c r="Z73" s="4">
        <v>0.13500000000000001</v>
      </c>
      <c r="AA73" s="4">
        <v>0.11874999999999999</v>
      </c>
      <c r="AB73" s="4">
        <v>0.10125000000000001</v>
      </c>
      <c r="AC73" s="4">
        <v>7.0000000000000007E-2</v>
      </c>
      <c r="AD73" s="4">
        <v>4.2500000000000003E-2</v>
      </c>
      <c r="AE73" s="4">
        <v>1.4999999999999999E-2</v>
      </c>
      <c r="AF73" s="4">
        <v>2.5000000000000001E-2</v>
      </c>
      <c r="AG73" s="4">
        <v>5.0000000000000001E-3</v>
      </c>
      <c r="AH73" s="4">
        <v>1.7500000000000002E-2</v>
      </c>
    </row>
    <row r="74" spans="1:34" ht="15.75" x14ac:dyDescent="0.25">
      <c r="A74" s="5" t="s">
        <v>111</v>
      </c>
      <c r="B74" s="5">
        <v>2.16</v>
      </c>
      <c r="C74" s="5">
        <v>1.85</v>
      </c>
      <c r="D74" s="5">
        <v>1.49</v>
      </c>
      <c r="E74" s="5">
        <v>1.35</v>
      </c>
      <c r="F74" s="5">
        <v>1.175</v>
      </c>
      <c r="G74" s="5">
        <v>1.1000000000000001</v>
      </c>
      <c r="H74" s="5">
        <v>0.96499999999999997</v>
      </c>
      <c r="I74" s="5">
        <v>0.75749999999999995</v>
      </c>
      <c r="J74" s="5">
        <v>0.93500000000000005</v>
      </c>
      <c r="K74" s="5">
        <v>0.73250000000000004</v>
      </c>
      <c r="L74" s="5">
        <v>0.66</v>
      </c>
      <c r="M74" s="5">
        <v>0.56000000000000005</v>
      </c>
      <c r="N74" s="5">
        <v>0.43874999999999997</v>
      </c>
      <c r="O74" s="5">
        <v>0.22125</v>
      </c>
      <c r="P74" s="5">
        <v>0.30499999999999999</v>
      </c>
      <c r="Q74" s="5">
        <v>0.27</v>
      </c>
      <c r="R74" s="5">
        <v>0.25874999999999998</v>
      </c>
      <c r="S74" s="5">
        <v>0.19625000000000001</v>
      </c>
      <c r="T74" s="5">
        <v>0.16875000000000001</v>
      </c>
      <c r="U74" s="5">
        <v>0.33500000000000002</v>
      </c>
      <c r="V74" s="5">
        <v>0.235625</v>
      </c>
      <c r="W74" s="5">
        <v>0.17</v>
      </c>
      <c r="X74" s="5">
        <v>0.12375</v>
      </c>
      <c r="Y74" s="5">
        <v>0.14749999999999999</v>
      </c>
      <c r="Z74" s="5">
        <v>0.13500000000000001</v>
      </c>
      <c r="AA74" s="5">
        <v>0.11874999999999999</v>
      </c>
      <c r="AB74" s="5">
        <v>0.10125000000000001</v>
      </c>
      <c r="AC74" s="5">
        <v>7.0000000000000007E-2</v>
      </c>
      <c r="AD74" s="5">
        <v>4.2500000000000003E-2</v>
      </c>
      <c r="AE74" s="5">
        <v>1.4999999999999999E-2</v>
      </c>
      <c r="AF74" s="5">
        <v>2.5000000000000001E-2</v>
      </c>
      <c r="AG74" s="5">
        <v>5.0000000000000001E-3</v>
      </c>
      <c r="AH74" s="5">
        <v>1.7500000000000002E-2</v>
      </c>
    </row>
    <row r="76" spans="1:34" ht="16.5" x14ac:dyDescent="0.25">
      <c r="A76" s="2" t="s">
        <v>110</v>
      </c>
    </row>
    <row r="77" spans="1:34" ht="15.75" x14ac:dyDescent="0.25">
      <c r="A77" s="4" t="s">
        <v>109</v>
      </c>
      <c r="B77" s="4">
        <v>1697.9</v>
      </c>
      <c r="C77" s="4">
        <v>1723.5</v>
      </c>
      <c r="D77" s="4">
        <v>1766.7</v>
      </c>
      <c r="E77" s="4">
        <v>1794.6</v>
      </c>
      <c r="F77" s="4">
        <v>1840</v>
      </c>
      <c r="G77" s="4">
        <v>1902.2</v>
      </c>
      <c r="H77" s="4">
        <v>1942</v>
      </c>
      <c r="I77" s="4">
        <v>1939.6</v>
      </c>
      <c r="J77" s="4">
        <v>1982.4</v>
      </c>
      <c r="K77" s="4">
        <v>2015.5405410000001</v>
      </c>
      <c r="L77" s="4">
        <v>2069.8884760000001</v>
      </c>
      <c r="M77" s="4">
        <v>2102.5596529999998</v>
      </c>
      <c r="N77" s="4">
        <v>2107.1866300000002</v>
      </c>
      <c r="O77" s="4">
        <v>2116</v>
      </c>
      <c r="P77" s="4">
        <v>2141.6</v>
      </c>
      <c r="Q77" s="4">
        <v>2164.036697</v>
      </c>
      <c r="R77" s="4">
        <v>2206.0952379999999</v>
      </c>
      <c r="S77" s="4">
        <v>2271.1949690000001</v>
      </c>
      <c r="T77" s="4">
        <v>2316.5217389999998</v>
      </c>
      <c r="U77" s="4">
        <v>2306.666667</v>
      </c>
      <c r="V77" s="4">
        <v>2348.864</v>
      </c>
      <c r="W77" s="4">
        <v>2351.1764710000002</v>
      </c>
      <c r="X77" s="4">
        <v>2390.4</v>
      </c>
      <c r="Y77" s="4">
        <v>2433.333333</v>
      </c>
      <c r="Z77" s="4">
        <v>2438.5185190000002</v>
      </c>
      <c r="AA77" s="4">
        <v>2416.8421050000002</v>
      </c>
      <c r="AB77" s="4">
        <v>2400</v>
      </c>
      <c r="AC77" s="4">
        <v>2385.7142859999999</v>
      </c>
      <c r="AD77" s="4">
        <v>2392.9411759999998</v>
      </c>
      <c r="AE77" s="4">
        <v>2393.333333</v>
      </c>
      <c r="AF77" s="4">
        <v>2368</v>
      </c>
      <c r="AG77" s="4">
        <v>2060</v>
      </c>
      <c r="AH77" s="4">
        <v>2325.7142859999999</v>
      </c>
    </row>
    <row r="78" spans="1:34" ht="15.75" x14ac:dyDescent="0.25">
      <c r="A78" s="5" t="s">
        <v>108</v>
      </c>
      <c r="B78" s="5">
        <v>1742.5</v>
      </c>
      <c r="C78" s="5">
        <v>1768.8</v>
      </c>
      <c r="D78" s="5">
        <v>1811.6</v>
      </c>
      <c r="E78" s="5">
        <v>1832.8</v>
      </c>
      <c r="F78" s="5">
        <v>1879.2</v>
      </c>
      <c r="G78" s="5">
        <v>1942.6</v>
      </c>
      <c r="H78" s="5">
        <v>1975.6</v>
      </c>
      <c r="I78" s="5">
        <v>1962.8</v>
      </c>
      <c r="J78" s="5">
        <v>2016.4</v>
      </c>
      <c r="K78" s="5">
        <v>2036.1774740000001</v>
      </c>
      <c r="L78" s="5">
        <v>2109.090909</v>
      </c>
      <c r="M78" s="5">
        <v>2163.5714290000001</v>
      </c>
      <c r="N78" s="5">
        <v>2155.213675</v>
      </c>
      <c r="O78" s="5">
        <v>2140.8000000000002</v>
      </c>
      <c r="P78" s="5">
        <v>2177.6</v>
      </c>
      <c r="Q78" s="5">
        <v>2184.0740740000001</v>
      </c>
      <c r="R78" s="5">
        <v>2238.0676330000001</v>
      </c>
      <c r="S78" s="5">
        <v>2300.1273890000002</v>
      </c>
      <c r="T78" s="5">
        <v>2368</v>
      </c>
      <c r="U78" s="5">
        <v>2375.5223879999999</v>
      </c>
      <c r="V78" s="5">
        <v>2348.864</v>
      </c>
      <c r="W78" s="5">
        <v>2351.1764710000002</v>
      </c>
      <c r="X78" s="5">
        <v>2414.5454549999999</v>
      </c>
      <c r="Y78" s="5">
        <v>2474.5762709999999</v>
      </c>
      <c r="Z78" s="5">
        <v>2438.5185190000002</v>
      </c>
      <c r="AA78" s="5">
        <v>2416.8421050000002</v>
      </c>
      <c r="AB78" s="5">
        <v>2400</v>
      </c>
      <c r="AC78" s="5">
        <v>2385.7142859999999</v>
      </c>
      <c r="AD78" s="5">
        <v>2392.9411759999998</v>
      </c>
      <c r="AE78" s="5">
        <v>2393.333333</v>
      </c>
      <c r="AF78" s="5">
        <v>2368</v>
      </c>
      <c r="AG78" s="5">
        <v>2060</v>
      </c>
      <c r="AH78" s="5">
        <v>2325.7142859999999</v>
      </c>
    </row>
    <row r="79" spans="1:34" ht="15.75" x14ac:dyDescent="0.25">
      <c r="A79" s="4" t="s">
        <v>107</v>
      </c>
      <c r="B79" s="4">
        <v>0.62</v>
      </c>
      <c r="C79" s="4">
        <v>0.54</v>
      </c>
      <c r="D79" s="4">
        <v>0.46500000000000002</v>
      </c>
      <c r="E79" s="4">
        <v>0.40500000000000003</v>
      </c>
      <c r="F79" s="4">
        <v>0.34749999999999998</v>
      </c>
      <c r="G79" s="4">
        <v>0.3</v>
      </c>
      <c r="H79" s="4">
        <v>0.26500000000000001</v>
      </c>
      <c r="I79" s="4">
        <v>0.245</v>
      </c>
      <c r="J79" s="4">
        <v>0.21875</v>
      </c>
      <c r="K79" s="4">
        <v>0.26250000000000001</v>
      </c>
      <c r="L79" s="4">
        <v>0.14000000000000001</v>
      </c>
      <c r="M79" s="4">
        <v>0.1125</v>
      </c>
      <c r="N79" s="4">
        <v>8.5000000000000006E-2</v>
      </c>
      <c r="O79" s="4">
        <v>6.5000000000000002E-2</v>
      </c>
      <c r="P79" s="4">
        <v>0.06</v>
      </c>
      <c r="Q79" s="4">
        <v>0.06</v>
      </c>
      <c r="R79" s="4">
        <v>0.06</v>
      </c>
      <c r="S79" s="4">
        <v>0.06</v>
      </c>
      <c r="T79" s="4">
        <v>5.5E-2</v>
      </c>
      <c r="U79" s="4">
        <v>3.4375000000000003E-2</v>
      </c>
      <c r="V79" s="4">
        <v>3.5937999999999998E-2</v>
      </c>
      <c r="W79" s="4">
        <v>2.9687999999999999E-2</v>
      </c>
      <c r="X79" s="4">
        <v>2.5000000000000001E-2</v>
      </c>
      <c r="Y79" s="4">
        <v>2.8150000000000001E-2</v>
      </c>
      <c r="Z79" s="4">
        <v>1.8149999999999999E-2</v>
      </c>
      <c r="AA79" s="4">
        <v>1.4999999999999999E-2</v>
      </c>
      <c r="AB79" s="4">
        <v>1.095E-2</v>
      </c>
      <c r="AC79" s="4">
        <v>7.8499999999999993E-3</v>
      </c>
      <c r="AD79" s="4">
        <v>6.3E-3</v>
      </c>
      <c r="AE79" s="4">
        <v>4.725E-3</v>
      </c>
      <c r="AF79" s="4">
        <v>3.15E-3</v>
      </c>
      <c r="AG79" s="4"/>
      <c r="AH79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1"/>
  <sheetViews>
    <sheetView showGridLines="0" workbookViewId="0">
      <pane xSplit="1" ySplit="4" topLeftCell="B8" activePane="bottomRight" state="frozen"/>
      <selection pane="topRight" activeCell="B1" sqref="B1"/>
      <selection pane="bottomLeft" activeCell="A5" sqref="A5"/>
      <selection pane="bottomRight"/>
    </sheetView>
  </sheetViews>
  <sheetFormatPr defaultRowHeight="15" x14ac:dyDescent="0.25"/>
  <cols>
    <col min="1" max="1" width="44.7109375" customWidth="1"/>
  </cols>
  <sheetData>
    <row r="1" spans="1:15" ht="20.25" x14ac:dyDescent="0.3">
      <c r="A1" s="1" t="s">
        <v>191</v>
      </c>
    </row>
    <row r="2" spans="1:15" x14ac:dyDescent="0.25">
      <c r="A2" t="s">
        <v>1</v>
      </c>
    </row>
    <row r="4" spans="1:15" ht="16.5" x14ac:dyDescent="0.25">
      <c r="A4" s="2" t="s">
        <v>2</v>
      </c>
      <c r="B4" s="3">
        <v>42369</v>
      </c>
      <c r="C4" s="3">
        <v>42004</v>
      </c>
      <c r="D4" s="3">
        <v>41639</v>
      </c>
      <c r="E4" s="3">
        <v>41274</v>
      </c>
      <c r="F4" s="3">
        <v>40908</v>
      </c>
      <c r="G4" s="3">
        <v>40543</v>
      </c>
      <c r="H4" s="3">
        <v>40178</v>
      </c>
      <c r="I4" s="3">
        <v>39813</v>
      </c>
      <c r="J4" s="3">
        <v>39447</v>
      </c>
      <c r="K4" s="3">
        <v>39082</v>
      </c>
      <c r="L4" s="3">
        <v>38717</v>
      </c>
      <c r="M4" s="3">
        <v>38352</v>
      </c>
      <c r="N4" s="3">
        <v>37986</v>
      </c>
      <c r="O4" s="3">
        <v>37621</v>
      </c>
    </row>
    <row r="6" spans="1:15" ht="16.5" x14ac:dyDescent="0.25">
      <c r="A6" s="2" t="s">
        <v>3</v>
      </c>
    </row>
    <row r="7" spans="1:15" ht="15.75" x14ac:dyDescent="0.25">
      <c r="A7" s="4" t="s">
        <v>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.75" x14ac:dyDescent="0.25">
      <c r="A8" s="5" t="s">
        <v>5</v>
      </c>
      <c r="B8" s="5">
        <v>1492.3544999999999</v>
      </c>
      <c r="C8" s="5">
        <v>2046.5616600000001</v>
      </c>
      <c r="D8" s="5">
        <v>2191.4406899999999</v>
      </c>
      <c r="E8" s="5">
        <v>2208.5749999999998</v>
      </c>
      <c r="F8" s="5">
        <v>1173.5418</v>
      </c>
      <c r="G8" s="5">
        <v>1537.4337599999999</v>
      </c>
      <c r="H8" s="5">
        <v>1108.25</v>
      </c>
      <c r="I8" s="5">
        <v>340.96559999999999</v>
      </c>
      <c r="J8" s="5">
        <v>430.58199999999999</v>
      </c>
      <c r="K8" s="5">
        <v>410.3023</v>
      </c>
      <c r="L8" s="5">
        <v>1805.4475</v>
      </c>
      <c r="M8" s="5">
        <v>265.83073100000001</v>
      </c>
      <c r="N8" s="5">
        <v>238.508476</v>
      </c>
      <c r="O8" s="5">
        <v>70.760294999999999</v>
      </c>
    </row>
    <row r="9" spans="1:15" ht="15.75" x14ac:dyDescent="0.25">
      <c r="A9" s="4" t="s">
        <v>6</v>
      </c>
      <c r="B9" s="4">
        <v>406.70760000000001</v>
      </c>
      <c r="C9" s="4">
        <v>490.05606</v>
      </c>
      <c r="D9" s="4">
        <v>309.31488000000002</v>
      </c>
      <c r="E9" s="4">
        <v>604.38250000000005</v>
      </c>
      <c r="F9" s="4">
        <v>976.65620000000001</v>
      </c>
      <c r="G9" s="4">
        <v>571.88279999999997</v>
      </c>
      <c r="H9" s="4">
        <v>336.05</v>
      </c>
      <c r="I9" s="4">
        <v>598.08720000000005</v>
      </c>
      <c r="J9" s="4">
        <v>125.5256</v>
      </c>
      <c r="K9" s="4">
        <v>47.494799999999998</v>
      </c>
      <c r="L9" s="4">
        <v>72.2179</v>
      </c>
      <c r="M9" s="4">
        <v>351.213885</v>
      </c>
      <c r="N9" s="4">
        <v>112.532685</v>
      </c>
      <c r="O9" s="4">
        <v>8.9175489999999993</v>
      </c>
    </row>
    <row r="10" spans="1:15" ht="15.75" x14ac:dyDescent="0.25">
      <c r="A10" s="5" t="s">
        <v>7</v>
      </c>
      <c r="B10" s="5">
        <v>1899.0621000000001</v>
      </c>
      <c r="C10" s="5">
        <v>2536.6177200000002</v>
      </c>
      <c r="D10" s="5">
        <v>2500.7555699999998</v>
      </c>
      <c r="E10" s="5">
        <v>2812.9575</v>
      </c>
      <c r="F10" s="5">
        <v>2150.1979999999999</v>
      </c>
      <c r="G10" s="5">
        <v>2109.3165600000002</v>
      </c>
      <c r="H10" s="5">
        <v>1444.3</v>
      </c>
      <c r="I10" s="5">
        <v>939.05280000000005</v>
      </c>
      <c r="J10" s="5">
        <v>556.10760000000005</v>
      </c>
      <c r="K10" s="5">
        <v>457.7971</v>
      </c>
      <c r="L10" s="5">
        <v>1877.6654000000001</v>
      </c>
      <c r="M10" s="5">
        <v>617.04461600000002</v>
      </c>
      <c r="N10" s="5">
        <v>351.04115999999999</v>
      </c>
      <c r="O10" s="5">
        <v>79.677843999999993</v>
      </c>
    </row>
    <row r="11" spans="1:15" ht="15.75" x14ac:dyDescent="0.25">
      <c r="A11" s="4" t="s">
        <v>8</v>
      </c>
      <c r="B11" s="4">
        <v>2240.1716999999999</v>
      </c>
      <c r="C11" s="4">
        <v>2366.3749200000002</v>
      </c>
      <c r="D11" s="4">
        <v>2497.9938299999999</v>
      </c>
      <c r="E11" s="4">
        <v>2232.38</v>
      </c>
      <c r="F11" s="4">
        <v>2066.0034999999998</v>
      </c>
      <c r="G11" s="4">
        <v>2217.0433200000002</v>
      </c>
      <c r="H11" s="4">
        <v>2043.47</v>
      </c>
      <c r="I11" s="4">
        <v>2269.3775999999998</v>
      </c>
      <c r="J11" s="4">
        <v>2129.5563999999999</v>
      </c>
      <c r="K11" s="4">
        <v>1866.8095000000001</v>
      </c>
      <c r="L11" s="4">
        <v>1142.4635000000001</v>
      </c>
      <c r="M11" s="4">
        <v>1419.1265289999999</v>
      </c>
      <c r="N11" s="4">
        <v>1353.1107910000001</v>
      </c>
      <c r="O11" s="4">
        <v>1356.007683</v>
      </c>
    </row>
    <row r="12" spans="1:15" ht="15.75" x14ac:dyDescent="0.25">
      <c r="A12" s="5" t="s">
        <v>9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ht="15.75" x14ac:dyDescent="0.25">
      <c r="A13" s="4" t="s">
        <v>10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ht="15.75" x14ac:dyDescent="0.25">
      <c r="A14" s="5" t="s">
        <v>11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</row>
    <row r="15" spans="1:15" ht="15.75" x14ac:dyDescent="0.25">
      <c r="A15" s="4" t="s">
        <v>12</v>
      </c>
      <c r="B15" s="4">
        <v>2346.2217999999998</v>
      </c>
      <c r="C15" s="4">
        <v>2478.2487599999999</v>
      </c>
      <c r="D15" s="4">
        <v>2616.74865</v>
      </c>
      <c r="E15" s="4">
        <v>2332.89</v>
      </c>
      <c r="F15" s="4">
        <v>2165.7415999999998</v>
      </c>
      <c r="G15" s="4">
        <v>2311.47048</v>
      </c>
      <c r="H15" s="4">
        <v>2170.7399999999998</v>
      </c>
      <c r="I15" s="4">
        <v>2423.0916000000002</v>
      </c>
      <c r="J15" s="4">
        <v>2217.1324</v>
      </c>
      <c r="K15" s="4">
        <v>1977.6306999999999</v>
      </c>
      <c r="L15" s="4">
        <v>1200.4746</v>
      </c>
      <c r="M15" s="4">
        <v>1419.1265289999999</v>
      </c>
      <c r="N15" s="4">
        <v>1353.1107910000001</v>
      </c>
      <c r="O15" s="4">
        <v>1356.007683</v>
      </c>
    </row>
    <row r="16" spans="1:15" ht="15.75" x14ac:dyDescent="0.25">
      <c r="A16" s="5" t="s">
        <v>13</v>
      </c>
      <c r="B16" s="5">
        <v>36.078899999999997</v>
      </c>
      <c r="C16" s="5">
        <v>38.912640000000003</v>
      </c>
      <c r="D16" s="5">
        <v>41.426099999999998</v>
      </c>
      <c r="E16" s="5">
        <v>34.384999999999998</v>
      </c>
      <c r="F16" s="5">
        <v>34.973100000000002</v>
      </c>
      <c r="G16" s="5">
        <v>30.589079999999999</v>
      </c>
      <c r="H16" s="5">
        <v>34.32</v>
      </c>
      <c r="I16" s="5"/>
      <c r="J16" s="5"/>
      <c r="K16" s="5">
        <v>60.687800000000003</v>
      </c>
      <c r="L16" s="5">
        <v>41.436500000000002</v>
      </c>
      <c r="M16" s="5">
        <v>83.876305000000002</v>
      </c>
      <c r="N16" s="5">
        <v>84.217960000000005</v>
      </c>
      <c r="O16" s="5">
        <v>66.253791000000007</v>
      </c>
    </row>
    <row r="17" spans="1:15" ht="15.75" x14ac:dyDescent="0.25">
      <c r="A17" s="4" t="s">
        <v>14</v>
      </c>
      <c r="B17" s="4">
        <v>1.0932999999999999</v>
      </c>
      <c r="C17" s="4">
        <v>1.2160200000000001</v>
      </c>
      <c r="D17" s="4">
        <v>1.38087</v>
      </c>
      <c r="E17" s="4">
        <v>7.9349999999999996</v>
      </c>
      <c r="F17" s="4">
        <v>9.0670999999999999</v>
      </c>
      <c r="G17" s="4">
        <v>18.619440000000001</v>
      </c>
      <c r="H17" s="4">
        <v>8.58</v>
      </c>
      <c r="I17" s="4"/>
      <c r="J17" s="4"/>
      <c r="K17" s="4">
        <v>17.1509</v>
      </c>
      <c r="L17" s="4">
        <v>13.0229</v>
      </c>
      <c r="M17" s="4">
        <v>10.827343000000001</v>
      </c>
      <c r="N17" s="4">
        <v>12.802479</v>
      </c>
      <c r="O17" s="4">
        <v>14.971328</v>
      </c>
    </row>
    <row r="18" spans="1:15" ht="15.75" x14ac:dyDescent="0.25">
      <c r="A18" s="5" t="s">
        <v>15</v>
      </c>
      <c r="B18" s="5">
        <v>2342.9418999999998</v>
      </c>
      <c r="C18" s="5">
        <v>2196.1321200000002</v>
      </c>
      <c r="D18" s="5">
        <v>2489.7086100000001</v>
      </c>
      <c r="E18" s="5">
        <v>2164.9324999999999</v>
      </c>
      <c r="F18" s="5">
        <v>2230.5066000000002</v>
      </c>
      <c r="G18" s="5">
        <v>2045.47848</v>
      </c>
      <c r="H18" s="5">
        <v>1607.32</v>
      </c>
      <c r="I18" s="5"/>
      <c r="J18" s="5"/>
      <c r="K18" s="5">
        <v>1593.7144000000001</v>
      </c>
      <c r="L18" s="5">
        <v>1029.9929999999999</v>
      </c>
      <c r="M18" s="5">
        <v>1137.6563020000001</v>
      </c>
      <c r="N18" s="5">
        <v>1065.5169149999999</v>
      </c>
      <c r="O18" s="5">
        <v>856.26303399999995</v>
      </c>
    </row>
    <row r="19" spans="1:15" ht="15.75" x14ac:dyDescent="0.25">
      <c r="A19" s="4" t="s">
        <v>16</v>
      </c>
      <c r="B19" s="4"/>
      <c r="C19" s="4"/>
      <c r="D19" s="4"/>
      <c r="E19" s="4"/>
      <c r="F19" s="4"/>
      <c r="G19" s="4">
        <v>852.50436000000002</v>
      </c>
      <c r="H19" s="4">
        <v>453.31</v>
      </c>
      <c r="I19" s="4"/>
      <c r="J19" s="4"/>
      <c r="K19" s="4">
        <v>564.66039999999998</v>
      </c>
      <c r="L19" s="4">
        <v>432.12349999999998</v>
      </c>
      <c r="M19" s="4">
        <v>412.366739</v>
      </c>
      <c r="N19" s="4">
        <v>392.02243499999997</v>
      </c>
      <c r="O19" s="4">
        <v>377.78895799999998</v>
      </c>
    </row>
    <row r="20" spans="1:15" ht="15.75" x14ac:dyDescent="0.25">
      <c r="A20" s="5" t="s">
        <v>17</v>
      </c>
      <c r="B20" s="5">
        <v>1023.3288</v>
      </c>
      <c r="C20" s="5">
        <v>835.40574000000004</v>
      </c>
      <c r="D20" s="5">
        <v>1104.6959999999999</v>
      </c>
      <c r="E20" s="5">
        <v>1080.4825000000001</v>
      </c>
      <c r="F20" s="5">
        <v>966.29380000000003</v>
      </c>
      <c r="G20" s="5">
        <v>0</v>
      </c>
      <c r="H20" s="5">
        <v>0</v>
      </c>
      <c r="I20" s="5"/>
      <c r="J20" s="5"/>
      <c r="K20" s="5">
        <v>0</v>
      </c>
      <c r="L20" s="5">
        <v>0</v>
      </c>
      <c r="M20" s="5">
        <v>0</v>
      </c>
      <c r="N20" s="5">
        <v>0</v>
      </c>
      <c r="O20" s="5">
        <v>0</v>
      </c>
    </row>
    <row r="21" spans="1:15" ht="15.75" x14ac:dyDescent="0.25">
      <c r="A21" s="4" t="s">
        <v>18</v>
      </c>
      <c r="B21" s="4">
        <v>3403.4429</v>
      </c>
      <c r="C21" s="4">
        <v>3071.6665200000002</v>
      </c>
      <c r="D21" s="4">
        <v>3637.2115800000001</v>
      </c>
      <c r="E21" s="4">
        <v>3287.7350000000001</v>
      </c>
      <c r="F21" s="4">
        <v>3240.8406</v>
      </c>
      <c r="G21" s="4">
        <v>2818.1852399999998</v>
      </c>
      <c r="H21" s="4">
        <v>2103.5300000000002</v>
      </c>
      <c r="I21" s="4">
        <v>2787.8130000000001</v>
      </c>
      <c r="J21" s="4">
        <v>2377.6884</v>
      </c>
      <c r="K21" s="4">
        <v>2120.1151</v>
      </c>
      <c r="L21" s="4">
        <v>1456.1969999999999</v>
      </c>
      <c r="M21" s="4">
        <v>1567.033756</v>
      </c>
      <c r="N21" s="4">
        <v>1464.403755</v>
      </c>
      <c r="O21" s="4">
        <v>1248.2397169999999</v>
      </c>
    </row>
    <row r="22" spans="1:15" ht="15.75" x14ac:dyDescent="0.25">
      <c r="A22" s="5" t="s">
        <v>19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5" ht="15.75" x14ac:dyDescent="0.25">
      <c r="A23" s="4" t="s">
        <v>20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5" ht="15.75" x14ac:dyDescent="0.25">
      <c r="A24" s="5" t="s">
        <v>21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</row>
    <row r="25" spans="1:15" ht="15.75" x14ac:dyDescent="0.25">
      <c r="A25" s="4" t="s">
        <v>22</v>
      </c>
      <c r="B25" s="4">
        <v>534.62369999999999</v>
      </c>
      <c r="C25" s="4">
        <v>516.80849999999998</v>
      </c>
      <c r="D25" s="4">
        <v>698.72022000000004</v>
      </c>
      <c r="E25" s="4">
        <v>646.70249999999999</v>
      </c>
      <c r="F25" s="4">
        <v>607.49570000000006</v>
      </c>
      <c r="G25" s="4">
        <v>518.68439999999998</v>
      </c>
      <c r="H25" s="4">
        <v>514.79999999999995</v>
      </c>
      <c r="I25" s="4">
        <v>701.49480000000005</v>
      </c>
      <c r="J25" s="4">
        <v>772.12840000000006</v>
      </c>
      <c r="K25" s="4">
        <v>544.87090000000001</v>
      </c>
      <c r="L25" s="4">
        <v>635.75429999999994</v>
      </c>
      <c r="M25" s="4">
        <v>513.09235899999999</v>
      </c>
      <c r="N25" s="4">
        <v>326.51482199999998</v>
      </c>
      <c r="O25" s="4">
        <v>280.53931499999999</v>
      </c>
    </row>
    <row r="26" spans="1:15" ht="15.75" x14ac:dyDescent="0.25">
      <c r="A26" s="5" t="s">
        <v>23</v>
      </c>
      <c r="B26" s="5">
        <v>8196.4701000000005</v>
      </c>
      <c r="C26" s="5">
        <v>8934.0989399999999</v>
      </c>
      <c r="D26" s="5">
        <v>9468.6255899999996</v>
      </c>
      <c r="E26" s="5">
        <v>9094.8325000000004</v>
      </c>
      <c r="F26" s="5">
        <v>8196.6584000000003</v>
      </c>
      <c r="G26" s="5">
        <v>7820.1647999999996</v>
      </c>
      <c r="H26" s="5">
        <v>6413.55</v>
      </c>
      <c r="I26" s="5">
        <v>6894.7716</v>
      </c>
      <c r="J26" s="5">
        <v>6039.8248000000003</v>
      </c>
      <c r="K26" s="5">
        <v>5178.2524999999996</v>
      </c>
      <c r="L26" s="5">
        <v>5170.0913</v>
      </c>
      <c r="M26" s="5">
        <v>4116.2972600000003</v>
      </c>
      <c r="N26" s="5">
        <v>3495.0705290000001</v>
      </c>
      <c r="O26" s="5">
        <v>2964.464559</v>
      </c>
    </row>
    <row r="27" spans="1:15" ht="15.75" x14ac:dyDescent="0.25">
      <c r="A27" s="4" t="s">
        <v>24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 ht="15.75" x14ac:dyDescent="0.25">
      <c r="A28" s="5" t="s">
        <v>25</v>
      </c>
      <c r="B28" s="5"/>
      <c r="C28" s="5"/>
      <c r="D28" s="5">
        <v>1107.4577400000001</v>
      </c>
      <c r="E28" s="5">
        <v>886.07500000000005</v>
      </c>
      <c r="F28" s="5"/>
      <c r="G28" s="5"/>
      <c r="H28" s="5">
        <v>543.4</v>
      </c>
      <c r="I28" s="5">
        <v>683.32860000000005</v>
      </c>
      <c r="J28" s="5"/>
      <c r="K28" s="5">
        <v>638.5412</v>
      </c>
      <c r="L28" s="5">
        <v>352.80220000000003</v>
      </c>
      <c r="M28" s="5">
        <v>394.49477400000001</v>
      </c>
      <c r="N28" s="5">
        <v>341.387698</v>
      </c>
      <c r="O28" s="5">
        <v>304.460711</v>
      </c>
    </row>
    <row r="29" spans="1:15" ht="15.75" x14ac:dyDescent="0.25">
      <c r="A29" s="4" t="s">
        <v>26</v>
      </c>
      <c r="B29" s="4"/>
      <c r="C29" s="4"/>
      <c r="D29" s="4"/>
      <c r="E29" s="4"/>
      <c r="F29" s="4">
        <v>873.03219999999999</v>
      </c>
      <c r="G29" s="4"/>
      <c r="H29" s="4"/>
      <c r="I29" s="4"/>
      <c r="J29" s="4"/>
      <c r="K29" s="4"/>
      <c r="L29" s="4"/>
      <c r="M29" s="4"/>
      <c r="N29" s="4"/>
      <c r="O29" s="4"/>
    </row>
    <row r="30" spans="1:15" ht="15.75" x14ac:dyDescent="0.25">
      <c r="A30" s="5" t="s">
        <v>27</v>
      </c>
      <c r="B30" s="5">
        <v>3412.1893</v>
      </c>
      <c r="C30" s="5">
        <v>3239.4772800000001</v>
      </c>
      <c r="D30" s="5">
        <v>2010.5467200000001</v>
      </c>
      <c r="E30" s="5">
        <v>1855.4675</v>
      </c>
      <c r="F30" s="5">
        <v>233.154</v>
      </c>
      <c r="G30" s="5">
        <v>1526.7940799999999</v>
      </c>
      <c r="H30" s="5">
        <v>1475.76</v>
      </c>
      <c r="I30" s="5">
        <v>1379.2338</v>
      </c>
      <c r="J30" s="5"/>
      <c r="K30" s="5">
        <v>903.72050000000002</v>
      </c>
      <c r="L30" s="5">
        <v>622.73140000000001</v>
      </c>
      <c r="M30" s="5">
        <v>689.73958300000004</v>
      </c>
      <c r="N30" s="5">
        <v>565.393326</v>
      </c>
      <c r="O30" s="5">
        <v>451.24308500000001</v>
      </c>
    </row>
    <row r="31" spans="1:15" ht="15.75" x14ac:dyDescent="0.25">
      <c r="A31" s="4" t="s">
        <v>28</v>
      </c>
      <c r="B31" s="4">
        <v>0</v>
      </c>
      <c r="C31" s="4">
        <v>0</v>
      </c>
      <c r="D31" s="4">
        <v>0</v>
      </c>
      <c r="E31" s="4">
        <v>0</v>
      </c>
      <c r="F31" s="4">
        <v>1575.0848000000001</v>
      </c>
      <c r="G31" s="4">
        <v>0</v>
      </c>
      <c r="H31" s="4">
        <v>0</v>
      </c>
      <c r="I31" s="4">
        <v>0</v>
      </c>
      <c r="J31" s="4"/>
      <c r="K31" s="4">
        <v>0</v>
      </c>
      <c r="L31" s="4">
        <v>0</v>
      </c>
      <c r="M31" s="4">
        <v>0</v>
      </c>
      <c r="N31" s="4">
        <v>0</v>
      </c>
      <c r="O31" s="4">
        <v>0</v>
      </c>
    </row>
    <row r="32" spans="1:15" ht="15.75" x14ac:dyDescent="0.25">
      <c r="A32" s="5" t="s">
        <v>29</v>
      </c>
      <c r="B32" s="5">
        <v>109.33</v>
      </c>
      <c r="C32" s="5">
        <v>193.34718000000001</v>
      </c>
      <c r="D32" s="5">
        <v>222.32006999999999</v>
      </c>
      <c r="E32" s="5">
        <v>249.95249999999999</v>
      </c>
      <c r="F32" s="5"/>
      <c r="G32" s="5">
        <v>186.1944</v>
      </c>
      <c r="H32" s="5">
        <v>97.24</v>
      </c>
      <c r="I32" s="5">
        <v>92.228399999999993</v>
      </c>
      <c r="J32" s="5"/>
      <c r="K32" s="5">
        <v>23.747399999999999</v>
      </c>
      <c r="L32" s="5">
        <v>47.356000000000002</v>
      </c>
      <c r="M32" s="5">
        <v>23.009629</v>
      </c>
      <c r="N32" s="5">
        <v>15.176199</v>
      </c>
      <c r="O32" s="5">
        <v>15.932212</v>
      </c>
    </row>
    <row r="33" spans="1:15" ht="15.75" x14ac:dyDescent="0.25">
      <c r="A33" s="4" t="s">
        <v>30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ht="15.75" x14ac:dyDescent="0.25">
      <c r="A34" s="5" t="s">
        <v>31</v>
      </c>
      <c r="B34" s="5">
        <v>3521.5192999999999</v>
      </c>
      <c r="C34" s="5">
        <v>3432.8244599999998</v>
      </c>
      <c r="D34" s="5">
        <v>3340.3245299999999</v>
      </c>
      <c r="E34" s="5">
        <v>2991.4949999999999</v>
      </c>
      <c r="F34" s="5">
        <v>2681.2710000000002</v>
      </c>
      <c r="G34" s="5">
        <v>1712.98848</v>
      </c>
      <c r="H34" s="5">
        <v>2116.4</v>
      </c>
      <c r="I34" s="5">
        <v>2154.7908000000002</v>
      </c>
      <c r="J34" s="5"/>
      <c r="K34" s="5">
        <v>1566.0091</v>
      </c>
      <c r="L34" s="5">
        <v>1022.8896</v>
      </c>
      <c r="M34" s="5">
        <v>1107.2439870000001</v>
      </c>
      <c r="N34" s="5">
        <v>921.957224</v>
      </c>
      <c r="O34" s="5">
        <v>771.63600799999995</v>
      </c>
    </row>
    <row r="35" spans="1:15" ht="15.75" x14ac:dyDescent="0.25">
      <c r="A35" s="4" t="s">
        <v>32</v>
      </c>
      <c r="B35" s="4">
        <v>-1730.6939</v>
      </c>
      <c r="C35" s="4">
        <v>-1664.7313799999999</v>
      </c>
      <c r="D35" s="4">
        <v>-1630.80747</v>
      </c>
      <c r="E35" s="4">
        <v>-1543.3575000000001</v>
      </c>
      <c r="F35" s="4">
        <v>-1433.8970999999999</v>
      </c>
      <c r="G35" s="4">
        <v>-1254.15228</v>
      </c>
      <c r="H35" s="4">
        <v>-1082.51</v>
      </c>
      <c r="I35" s="4">
        <v>-916.69439999999997</v>
      </c>
      <c r="J35" s="4"/>
      <c r="K35" s="4">
        <v>-657.01139999999998</v>
      </c>
      <c r="L35" s="4">
        <v>-520.91600000000005</v>
      </c>
      <c r="M35" s="4">
        <v>-608.22324100000003</v>
      </c>
      <c r="N35" s="4">
        <v>-488.301559</v>
      </c>
      <c r="O35" s="4">
        <v>-387.957964</v>
      </c>
    </row>
    <row r="36" spans="1:15" ht="15.75" x14ac:dyDescent="0.25">
      <c r="A36" s="5" t="s">
        <v>33</v>
      </c>
      <c r="B36" s="5">
        <v>1790.8253999999999</v>
      </c>
      <c r="C36" s="5">
        <v>1768.0930800000001</v>
      </c>
      <c r="D36" s="5">
        <v>1709.5170599999999</v>
      </c>
      <c r="E36" s="5">
        <v>1448.1375</v>
      </c>
      <c r="F36" s="5">
        <v>1247.3739</v>
      </c>
      <c r="G36" s="5">
        <v>1137.1158</v>
      </c>
      <c r="H36" s="5">
        <v>1033.8900000000001</v>
      </c>
      <c r="I36" s="5">
        <v>1238.0963999999999</v>
      </c>
      <c r="J36" s="5">
        <v>1024.6392000000001</v>
      </c>
      <c r="K36" s="5">
        <v>908.99770000000001</v>
      </c>
      <c r="L36" s="5">
        <v>501.97359999999998</v>
      </c>
      <c r="M36" s="5">
        <v>499.02074599999997</v>
      </c>
      <c r="N36" s="5">
        <v>433.655664</v>
      </c>
      <c r="O36" s="5">
        <v>383.678044</v>
      </c>
    </row>
    <row r="37" spans="1:15" ht="15.75" x14ac:dyDescent="0.25">
      <c r="A37" s="4" t="s">
        <v>34</v>
      </c>
      <c r="B37" s="4"/>
      <c r="C37" s="4"/>
      <c r="D37" s="4"/>
      <c r="E37" s="4"/>
      <c r="F37" s="4"/>
      <c r="G37" s="4">
        <v>2046.80844</v>
      </c>
      <c r="H37" s="4">
        <v>2113.54</v>
      </c>
      <c r="I37" s="4">
        <v>2094.7026000000001</v>
      </c>
      <c r="J37" s="4">
        <v>2095.9856</v>
      </c>
      <c r="K37" s="4">
        <v>2000.0588</v>
      </c>
      <c r="L37" s="4">
        <v>516.18039999999996</v>
      </c>
      <c r="M37" s="4">
        <v>776.38138400000003</v>
      </c>
      <c r="N37" s="4">
        <v>743.88923699999998</v>
      </c>
      <c r="O37" s="4">
        <v>670.04035799999997</v>
      </c>
    </row>
    <row r="38" spans="1:15" ht="15.75" x14ac:dyDescent="0.25">
      <c r="A38" s="5" t="s">
        <v>35</v>
      </c>
      <c r="B38" s="5"/>
      <c r="C38" s="5"/>
      <c r="D38" s="5"/>
      <c r="E38" s="5"/>
      <c r="F38" s="5"/>
      <c r="G38" s="5">
        <v>2113.3064399999998</v>
      </c>
      <c r="H38" s="5">
        <v>2147.86</v>
      </c>
      <c r="I38" s="5">
        <v>2227.4555999999998</v>
      </c>
      <c r="J38" s="5">
        <v>2167.5059999999999</v>
      </c>
      <c r="K38" s="5">
        <v>2212.4661000000001</v>
      </c>
      <c r="L38" s="5">
        <v>89.976399999999998</v>
      </c>
      <c r="M38" s="5">
        <v>130.62796599999999</v>
      </c>
      <c r="N38" s="5">
        <v>130.638904</v>
      </c>
      <c r="O38" s="5">
        <v>121.15425500000001</v>
      </c>
    </row>
    <row r="39" spans="1:15" ht="15.75" x14ac:dyDescent="0.25">
      <c r="A39" s="4" t="s">
        <v>36</v>
      </c>
      <c r="B39" s="4">
        <v>3507.3063999999999</v>
      </c>
      <c r="C39" s="4">
        <v>3359.8632600000001</v>
      </c>
      <c r="D39" s="4">
        <v>3848.4846899999998</v>
      </c>
      <c r="E39" s="4">
        <v>3877.57</v>
      </c>
      <c r="F39" s="4">
        <v>4165.6848</v>
      </c>
      <c r="G39" s="4">
        <v>4160.1148800000001</v>
      </c>
      <c r="H39" s="4">
        <v>4261.3999999999996</v>
      </c>
      <c r="I39" s="4">
        <v>4322.1581999999999</v>
      </c>
      <c r="J39" s="4">
        <v>4263.4916000000003</v>
      </c>
      <c r="K39" s="4">
        <v>4212.5249000000003</v>
      </c>
      <c r="L39" s="4">
        <v>606.15679999999998</v>
      </c>
      <c r="M39" s="4">
        <v>907.00934900000004</v>
      </c>
      <c r="N39" s="4">
        <v>874.52814100000001</v>
      </c>
      <c r="O39" s="4">
        <v>791.194613</v>
      </c>
    </row>
    <row r="40" spans="1:15" ht="15.75" x14ac:dyDescent="0.25">
      <c r="A40" s="5" t="s">
        <v>37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1:15" ht="15.75" x14ac:dyDescent="0.25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ht="15.75" x14ac:dyDescent="0.25">
      <c r="A42" s="5" t="s">
        <v>39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5" ht="15.75" x14ac:dyDescent="0.25">
      <c r="A43" s="4" t="s">
        <v>40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1:15" ht="15.75" x14ac:dyDescent="0.25">
      <c r="A44" s="5" t="s">
        <v>41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1:15" ht="15.75" x14ac:dyDescent="0.25">
      <c r="A45" s="4" t="s">
        <v>42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5" ht="15.75" x14ac:dyDescent="0.25">
      <c r="A46" s="5" t="s">
        <v>43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15" ht="15.75" x14ac:dyDescent="0.25">
      <c r="A47" s="4" t="s">
        <v>44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15" ht="15.75" x14ac:dyDescent="0.25">
      <c r="A48" s="5" t="s">
        <v>45</v>
      </c>
      <c r="B48" s="5">
        <v>696.43209999999999</v>
      </c>
      <c r="C48" s="5">
        <v>701.64354000000003</v>
      </c>
      <c r="D48" s="5">
        <v>671.10281999999995</v>
      </c>
      <c r="E48" s="5">
        <v>698.28</v>
      </c>
      <c r="F48" s="5">
        <v>626.92520000000002</v>
      </c>
      <c r="G48" s="5">
        <v>675.61968000000002</v>
      </c>
      <c r="H48" s="5">
        <v>589.16</v>
      </c>
      <c r="I48" s="5">
        <v>480.7056</v>
      </c>
      <c r="J48" s="5">
        <v>459.774</v>
      </c>
      <c r="K48" s="5">
        <v>438.00760000000002</v>
      </c>
      <c r="L48" s="5">
        <v>230.8605</v>
      </c>
      <c r="M48" s="5">
        <v>225.876846</v>
      </c>
      <c r="N48" s="5">
        <v>224.639962</v>
      </c>
      <c r="O48" s="5">
        <v>178.00690800000001</v>
      </c>
    </row>
    <row r="49" spans="1:15" ht="15.75" x14ac:dyDescent="0.25">
      <c r="A49" s="4" t="s">
        <v>46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 ht="15.75" x14ac:dyDescent="0.25">
      <c r="A50" s="5" t="s">
        <v>47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1:15" ht="15.75" x14ac:dyDescent="0.25">
      <c r="A51" s="4" t="s">
        <v>48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 ht="15.75" x14ac:dyDescent="0.25">
      <c r="A52" s="5" t="s">
        <v>49</v>
      </c>
      <c r="B52" s="5">
        <v>135.5692</v>
      </c>
      <c r="C52" s="5">
        <v>127.68210000000001</v>
      </c>
      <c r="D52" s="5">
        <v>111.85047</v>
      </c>
      <c r="E52" s="5">
        <v>113.735</v>
      </c>
      <c r="F52" s="5">
        <v>192.99969999999999</v>
      </c>
      <c r="G52" s="5">
        <v>132.99600000000001</v>
      </c>
      <c r="H52" s="5">
        <v>180.18</v>
      </c>
      <c r="I52" s="5">
        <v>167.68799999999999</v>
      </c>
      <c r="J52" s="5">
        <v>213.10159999999999</v>
      </c>
      <c r="K52" s="5">
        <v>176.78620000000001</v>
      </c>
      <c r="L52" s="5">
        <v>163.37819999999999</v>
      </c>
      <c r="M52" s="5">
        <v>139.155024</v>
      </c>
      <c r="N52" s="5">
        <v>131.61054300000001</v>
      </c>
      <c r="O52" s="5">
        <v>60.486389000000003</v>
      </c>
    </row>
    <row r="53" spans="1:15" ht="15.75" x14ac:dyDescent="0.25">
      <c r="A53" s="4" t="s">
        <v>50</v>
      </c>
      <c r="B53" s="4">
        <v>6391.4318000000003</v>
      </c>
      <c r="C53" s="4">
        <v>6165.2214000000004</v>
      </c>
      <c r="D53" s="4">
        <v>6548.08554</v>
      </c>
      <c r="E53" s="4">
        <v>6313.6149999999998</v>
      </c>
      <c r="F53" s="4">
        <v>6358.6277</v>
      </c>
      <c r="G53" s="4">
        <v>6301.3504800000001</v>
      </c>
      <c r="H53" s="4">
        <v>6277.7</v>
      </c>
      <c r="I53" s="4">
        <v>6426.6426000000001</v>
      </c>
      <c r="J53" s="4">
        <v>6111.3451999999997</v>
      </c>
      <c r="K53" s="4">
        <v>5876.1621999999998</v>
      </c>
      <c r="L53" s="4">
        <v>1637.3336999999999</v>
      </c>
      <c r="M53" s="4">
        <v>1897.3796090000001</v>
      </c>
      <c r="N53" s="4">
        <v>1775.70462</v>
      </c>
      <c r="O53" s="4">
        <v>1505.12618</v>
      </c>
    </row>
    <row r="54" spans="1:15" ht="15.75" x14ac:dyDescent="0.25">
      <c r="A54" s="5" t="s">
        <v>51</v>
      </c>
      <c r="B54" s="5">
        <v>14587.901900000001</v>
      </c>
      <c r="C54" s="5">
        <v>15099.32034</v>
      </c>
      <c r="D54" s="5">
        <v>16016.71113</v>
      </c>
      <c r="E54" s="5">
        <v>15408.4475</v>
      </c>
      <c r="F54" s="5">
        <v>14555.286099999999</v>
      </c>
      <c r="G54" s="5">
        <v>14121.51528</v>
      </c>
      <c r="H54" s="5">
        <v>12691.25</v>
      </c>
      <c r="I54" s="5">
        <v>13321.414199999999</v>
      </c>
      <c r="J54" s="5">
        <v>12151.17</v>
      </c>
      <c r="K54" s="5">
        <v>11054.414699999999</v>
      </c>
      <c r="L54" s="5">
        <v>6807.4250000000002</v>
      </c>
      <c r="M54" s="5">
        <v>6013.6768689999999</v>
      </c>
      <c r="N54" s="5">
        <v>5270.7751490000001</v>
      </c>
      <c r="O54" s="5">
        <v>4469.5907390000002</v>
      </c>
    </row>
    <row r="56" spans="1:15" ht="16.5" x14ac:dyDescent="0.25">
      <c r="A56" s="2" t="s">
        <v>52</v>
      </c>
    </row>
    <row r="57" spans="1:15" ht="15.75" x14ac:dyDescent="0.25">
      <c r="A57" s="4" t="s">
        <v>53</v>
      </c>
      <c r="B57" s="4">
        <v>2212.8391999999999</v>
      </c>
      <c r="C57" s="4">
        <v>2008.8650399999999</v>
      </c>
      <c r="D57" s="4">
        <v>2520.0877500000001</v>
      </c>
      <c r="E57" s="4">
        <v>2367.2750000000001</v>
      </c>
      <c r="F57" s="4">
        <v>2444.2311</v>
      </c>
      <c r="G57" s="4">
        <v>2252.9522400000001</v>
      </c>
      <c r="H57" s="4">
        <v>1667.38</v>
      </c>
      <c r="I57" s="4">
        <v>1702.0332000000001</v>
      </c>
      <c r="J57" s="4">
        <v>1239.2003999999999</v>
      </c>
      <c r="K57" s="4">
        <v>992.11360000000002</v>
      </c>
      <c r="L57" s="4">
        <v>809.7876</v>
      </c>
      <c r="M57" s="4">
        <v>802.507791</v>
      </c>
      <c r="N57" s="4">
        <v>745.434798</v>
      </c>
      <c r="O57" s="4">
        <v>701.21558900000002</v>
      </c>
    </row>
    <row r="58" spans="1:15" ht="15.75" x14ac:dyDescent="0.25">
      <c r="A58" s="5" t="s">
        <v>54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1:15" ht="15.75" x14ac:dyDescent="0.25">
      <c r="A59" s="4" t="s">
        <v>55</v>
      </c>
      <c r="B59" s="4">
        <v>392.49470000000002</v>
      </c>
      <c r="C59" s="4">
        <v>357.50988000000001</v>
      </c>
      <c r="D59" s="4">
        <v>331.40879999999999</v>
      </c>
      <c r="E59" s="4">
        <v>363.6875</v>
      </c>
      <c r="F59" s="4">
        <v>326.41559999999998</v>
      </c>
      <c r="G59" s="4">
        <v>352.43939999999998</v>
      </c>
      <c r="H59" s="4">
        <v>277.42</v>
      </c>
      <c r="I59" s="4">
        <v>448.56540000000001</v>
      </c>
      <c r="J59" s="4">
        <v>415.98599999999999</v>
      </c>
      <c r="K59" s="4">
        <v>373.36189999999999</v>
      </c>
      <c r="L59" s="4">
        <v>335.0437</v>
      </c>
      <c r="M59" s="4">
        <v>226.95510400000001</v>
      </c>
      <c r="N59" s="4">
        <v>198.56177</v>
      </c>
      <c r="O59" s="4">
        <v>117.97158899999999</v>
      </c>
    </row>
    <row r="60" spans="1:15" ht="15.75" x14ac:dyDescent="0.25">
      <c r="A60" s="5" t="s">
        <v>56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</row>
    <row r="61" spans="1:15" ht="15.75" x14ac:dyDescent="0.25">
      <c r="A61" s="4" t="s">
        <v>57</v>
      </c>
      <c r="B61" s="4">
        <v>2605.3339000000001</v>
      </c>
      <c r="C61" s="4">
        <v>2366.3749200000002</v>
      </c>
      <c r="D61" s="4">
        <v>2851.4965499999998</v>
      </c>
      <c r="E61" s="4">
        <v>2730.9625000000001</v>
      </c>
      <c r="F61" s="4">
        <v>2770.6466999999998</v>
      </c>
      <c r="G61" s="4">
        <v>2605.3916399999998</v>
      </c>
      <c r="H61" s="4">
        <v>1944.8</v>
      </c>
      <c r="I61" s="4">
        <v>2150.5985999999998</v>
      </c>
      <c r="J61" s="4">
        <v>1655.1864</v>
      </c>
      <c r="K61" s="4">
        <v>1365.4755</v>
      </c>
      <c r="L61" s="4">
        <v>1144.8313000000001</v>
      </c>
      <c r="M61" s="4">
        <v>1029.4628949999999</v>
      </c>
      <c r="N61" s="4">
        <v>943.99656800000002</v>
      </c>
      <c r="O61" s="4">
        <v>819.18717800000002</v>
      </c>
    </row>
    <row r="62" spans="1:15" ht="15.75" x14ac:dyDescent="0.25">
      <c r="A62" s="5" t="s">
        <v>58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 ht="15.75" x14ac:dyDescent="0.25">
      <c r="A63" s="4" t="s">
        <v>59</v>
      </c>
      <c r="B63" s="4">
        <v>2605.3339000000001</v>
      </c>
      <c r="C63" s="4">
        <v>2366.3749200000002</v>
      </c>
      <c r="D63" s="4">
        <v>2851.4965499999998</v>
      </c>
      <c r="E63" s="4">
        <v>2730.9625000000001</v>
      </c>
      <c r="F63" s="4">
        <v>2770.6466999999998</v>
      </c>
      <c r="G63" s="4">
        <v>2605.3916399999998</v>
      </c>
      <c r="H63" s="4">
        <v>1944.8</v>
      </c>
      <c r="I63" s="4">
        <v>2150.5985999999998</v>
      </c>
      <c r="J63" s="4">
        <v>1655.1864</v>
      </c>
      <c r="K63" s="4">
        <v>1365.4755</v>
      </c>
      <c r="L63" s="4">
        <v>1144.8313000000001</v>
      </c>
      <c r="M63" s="4">
        <v>1029.4628949999999</v>
      </c>
      <c r="N63" s="4">
        <v>943.99656800000002</v>
      </c>
      <c r="O63" s="4">
        <v>819.18717800000002</v>
      </c>
    </row>
    <row r="64" spans="1:15" ht="15.75" x14ac:dyDescent="0.25">
      <c r="A64" s="5" t="s">
        <v>60</v>
      </c>
      <c r="B64" s="5">
        <v>498.54480000000001</v>
      </c>
      <c r="C64" s="5">
        <v>571.52940000000001</v>
      </c>
      <c r="D64" s="5">
        <v>621.39149999999995</v>
      </c>
      <c r="E64" s="5">
        <v>744.5675</v>
      </c>
      <c r="F64" s="5">
        <v>711.11969999999997</v>
      </c>
      <c r="G64" s="5">
        <v>625.08119999999997</v>
      </c>
      <c r="H64" s="5">
        <v>457.6</v>
      </c>
      <c r="I64" s="5">
        <v>452.75760000000002</v>
      </c>
      <c r="J64" s="5"/>
      <c r="K64" s="5"/>
      <c r="L64" s="5"/>
      <c r="M64" s="5"/>
      <c r="N64" s="5"/>
      <c r="O64" s="5"/>
    </row>
    <row r="65" spans="1:15" ht="15.75" x14ac:dyDescent="0.25">
      <c r="A65" s="4" t="s">
        <v>61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1:15" ht="15.75" x14ac:dyDescent="0.25">
      <c r="A66" s="5" t="s">
        <v>62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</row>
    <row r="67" spans="1:15" ht="15.75" x14ac:dyDescent="0.25">
      <c r="A67" s="4" t="s">
        <v>63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 ht="15.75" x14ac:dyDescent="0.25">
      <c r="A68" s="5" t="s">
        <v>64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</row>
    <row r="69" spans="1:15" ht="15.75" x14ac:dyDescent="0.25">
      <c r="A69" s="4" t="s">
        <v>65</v>
      </c>
      <c r="B69" s="4">
        <v>400.14780000000002</v>
      </c>
      <c r="C69" s="4">
        <v>350.21375999999998</v>
      </c>
      <c r="D69" s="4">
        <v>940.37247000000002</v>
      </c>
      <c r="E69" s="4">
        <v>370.3</v>
      </c>
      <c r="F69" s="4"/>
      <c r="G69" s="4">
        <v>363.07907999999998</v>
      </c>
      <c r="H69" s="4">
        <v>283.14</v>
      </c>
      <c r="I69" s="4">
        <v>1113.7277999999999</v>
      </c>
      <c r="J69" s="4">
        <v>271.48559999999998</v>
      </c>
      <c r="K69" s="4"/>
      <c r="L69" s="4"/>
      <c r="M69" s="4">
        <v>252.050723</v>
      </c>
      <c r="N69" s="4">
        <v>0</v>
      </c>
      <c r="O69" s="4"/>
    </row>
    <row r="70" spans="1:15" ht="15.75" x14ac:dyDescent="0.25">
      <c r="A70" s="5" t="s">
        <v>66</v>
      </c>
      <c r="B70" s="5">
        <v>3.2799</v>
      </c>
      <c r="C70" s="5">
        <v>3.6480600000000001</v>
      </c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</row>
    <row r="71" spans="1:15" ht="15.75" x14ac:dyDescent="0.25">
      <c r="A71" s="4" t="s">
        <v>67</v>
      </c>
      <c r="B71" s="4">
        <v>403.42770000000002</v>
      </c>
      <c r="C71" s="4">
        <v>353.86182000000002</v>
      </c>
      <c r="D71" s="4">
        <v>940.37247000000002</v>
      </c>
      <c r="E71" s="4">
        <v>370.3</v>
      </c>
      <c r="F71" s="4"/>
      <c r="G71" s="4">
        <v>363.07907999999998</v>
      </c>
      <c r="H71" s="4">
        <v>283.14</v>
      </c>
      <c r="I71" s="4">
        <v>1113.7277999999999</v>
      </c>
      <c r="J71" s="4">
        <v>271.48559999999998</v>
      </c>
      <c r="K71" s="4"/>
      <c r="L71" s="4"/>
      <c r="M71" s="4">
        <v>252.050723</v>
      </c>
      <c r="N71" s="4">
        <v>0</v>
      </c>
      <c r="O71" s="4"/>
    </row>
    <row r="72" spans="1:15" ht="15.75" x14ac:dyDescent="0.25">
      <c r="A72" s="5" t="s">
        <v>68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</row>
    <row r="73" spans="1:15" ht="15.75" x14ac:dyDescent="0.25">
      <c r="A73" s="4" t="s">
        <v>69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1:15" ht="15.75" x14ac:dyDescent="0.25">
      <c r="A74" s="5" t="s">
        <v>70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1:15" ht="15.75" x14ac:dyDescent="0.25">
      <c r="A75" s="4" t="s">
        <v>71</v>
      </c>
      <c r="B75" s="4">
        <v>362.97559999999999</v>
      </c>
      <c r="C75" s="4">
        <v>350.21375999999998</v>
      </c>
      <c r="D75" s="4">
        <v>381.12011999999999</v>
      </c>
      <c r="E75" s="4">
        <v>395.42750000000001</v>
      </c>
      <c r="F75" s="4">
        <v>392.47590000000002</v>
      </c>
      <c r="G75" s="4">
        <v>320.52035999999998</v>
      </c>
      <c r="H75" s="4">
        <v>331.76</v>
      </c>
      <c r="I75" s="4">
        <v>301.83839999999998</v>
      </c>
      <c r="J75" s="4">
        <v>388.25360000000001</v>
      </c>
      <c r="K75" s="4">
        <v>306.07760000000002</v>
      </c>
      <c r="L75" s="4">
        <v>224.941</v>
      </c>
      <c r="M75" s="4">
        <v>265.67746899999997</v>
      </c>
      <c r="N75" s="4">
        <v>175.064967</v>
      </c>
      <c r="O75" s="4">
        <v>156.257991</v>
      </c>
    </row>
    <row r="76" spans="1:15" ht="15.75" x14ac:dyDescent="0.25">
      <c r="A76" s="5" t="s">
        <v>72</v>
      </c>
      <c r="B76" s="5">
        <v>5864.4611999999997</v>
      </c>
      <c r="C76" s="5">
        <v>5323.7355600000001</v>
      </c>
      <c r="D76" s="5">
        <v>6534.2768400000004</v>
      </c>
      <c r="E76" s="5">
        <v>5784.6149999999998</v>
      </c>
      <c r="F76" s="5">
        <v>5619.0114000000003</v>
      </c>
      <c r="G76" s="5">
        <v>5197.4836800000003</v>
      </c>
      <c r="H76" s="5">
        <v>4055.48</v>
      </c>
      <c r="I76" s="5">
        <v>5093.5230000000001</v>
      </c>
      <c r="J76" s="5">
        <v>3816.8539999999998</v>
      </c>
      <c r="K76" s="5">
        <v>2891.9056</v>
      </c>
      <c r="L76" s="5">
        <v>2039.8597</v>
      </c>
      <c r="M76" s="5">
        <v>2304.170599</v>
      </c>
      <c r="N76" s="5">
        <v>1691.187113</v>
      </c>
      <c r="O76" s="5">
        <v>1448.2798210000001</v>
      </c>
    </row>
    <row r="77" spans="1:15" ht="15.75" x14ac:dyDescent="0.25">
      <c r="A77" s="4" t="s">
        <v>73</v>
      </c>
      <c r="B77" s="4">
        <v>54.664999999999999</v>
      </c>
      <c r="C77" s="4">
        <v>46.208759999999998</v>
      </c>
      <c r="D77" s="4">
        <v>34.521749999999997</v>
      </c>
      <c r="E77" s="4">
        <v>91.252499999999998</v>
      </c>
      <c r="F77" s="4">
        <v>71.241500000000002</v>
      </c>
      <c r="G77" s="4">
        <v>38.568840000000002</v>
      </c>
      <c r="H77" s="4">
        <v>41.47</v>
      </c>
      <c r="I77" s="4">
        <v>39.127200000000002</v>
      </c>
      <c r="J77" s="4"/>
      <c r="K77" s="4"/>
      <c r="L77" s="4"/>
      <c r="M77" s="4"/>
      <c r="N77" s="4"/>
      <c r="O77" s="4"/>
    </row>
    <row r="78" spans="1:15" ht="15.75" x14ac:dyDescent="0.25">
      <c r="A78" s="5" t="s">
        <v>74</v>
      </c>
      <c r="B78" s="5">
        <v>1599.4979000000001</v>
      </c>
      <c r="C78" s="5">
        <v>1926.1756800000001</v>
      </c>
      <c r="D78" s="5">
        <v>901.70811000000003</v>
      </c>
      <c r="E78" s="5">
        <v>1596.2574999999999</v>
      </c>
      <c r="F78" s="5">
        <v>1283.6423</v>
      </c>
      <c r="G78" s="5">
        <v>1778.15652</v>
      </c>
      <c r="H78" s="5">
        <v>2243.67</v>
      </c>
      <c r="I78" s="5">
        <v>2481.7824000000001</v>
      </c>
      <c r="J78" s="5">
        <v>2860.8159999999998</v>
      </c>
      <c r="K78" s="5">
        <v>3401.1554000000001</v>
      </c>
      <c r="L78" s="5">
        <v>1225.3364999999999</v>
      </c>
      <c r="M78" s="5">
        <v>1266.715029</v>
      </c>
      <c r="N78" s="5">
        <v>1542.2695610000001</v>
      </c>
      <c r="O78" s="5">
        <v>1651.174254</v>
      </c>
    </row>
    <row r="79" spans="1:15" ht="15.75" x14ac:dyDescent="0.25">
      <c r="A79" s="4" t="s">
        <v>75</v>
      </c>
      <c r="B79" s="4">
        <v>6.5598000000000001</v>
      </c>
      <c r="C79" s="4">
        <v>8.5121400000000005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</row>
    <row r="80" spans="1:15" ht="15.75" x14ac:dyDescent="0.25">
      <c r="A80" s="5" t="s">
        <v>76</v>
      </c>
      <c r="B80" s="5">
        <v>1606.0577000000001</v>
      </c>
      <c r="C80" s="5">
        <v>1934.6878200000001</v>
      </c>
      <c r="D80" s="5">
        <v>901.70811000000003</v>
      </c>
      <c r="E80" s="5">
        <v>1596.2574999999999</v>
      </c>
      <c r="F80" s="5">
        <v>1283.6423</v>
      </c>
      <c r="G80" s="5">
        <v>1778.15652</v>
      </c>
      <c r="H80" s="5">
        <v>2243.67</v>
      </c>
      <c r="I80" s="5">
        <v>2481.7824000000001</v>
      </c>
      <c r="J80" s="5">
        <v>2860.8159999999998</v>
      </c>
      <c r="K80" s="5">
        <v>3401.1554000000001</v>
      </c>
      <c r="L80" s="5">
        <v>1225.3364999999999</v>
      </c>
      <c r="M80" s="5">
        <v>1266.715029</v>
      </c>
      <c r="N80" s="5">
        <v>1542.2695610000001</v>
      </c>
      <c r="O80" s="5">
        <v>1651.174254</v>
      </c>
    </row>
    <row r="81" spans="1:15" ht="15.75" x14ac:dyDescent="0.25">
      <c r="A81" s="4" t="s">
        <v>77</v>
      </c>
      <c r="B81" s="4">
        <v>402.33440000000002</v>
      </c>
      <c r="C81" s="4">
        <v>474.24779999999998</v>
      </c>
      <c r="D81" s="4">
        <v>466.73406</v>
      </c>
      <c r="E81" s="4">
        <v>486.68</v>
      </c>
      <c r="F81" s="4">
        <v>556.97900000000004</v>
      </c>
      <c r="G81" s="4">
        <v>599.81196</v>
      </c>
      <c r="H81" s="4">
        <v>619.19000000000005</v>
      </c>
      <c r="I81" s="4">
        <v>646.99620000000004</v>
      </c>
      <c r="J81" s="4">
        <v>656.82</v>
      </c>
      <c r="K81" s="4">
        <v>688.67460000000005</v>
      </c>
      <c r="L81" s="4">
        <v>49.723799999999997</v>
      </c>
      <c r="M81" s="4">
        <v>105.676114</v>
      </c>
      <c r="N81" s="4">
        <v>82.824690000000004</v>
      </c>
      <c r="O81" s="4">
        <v>53.916502000000001</v>
      </c>
    </row>
    <row r="82" spans="1:15" ht="15.75" x14ac:dyDescent="0.25">
      <c r="A82" s="5" t="s">
        <v>78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</row>
    <row r="83" spans="1:15" ht="15.75" x14ac:dyDescent="0.25">
      <c r="A83" s="4" t="s">
        <v>79</v>
      </c>
      <c r="B83" s="4">
        <v>402.33440000000002</v>
      </c>
      <c r="C83" s="4">
        <v>474.24779999999998</v>
      </c>
      <c r="D83" s="4">
        <v>466.73406</v>
      </c>
      <c r="E83" s="4">
        <v>486.68</v>
      </c>
      <c r="F83" s="4">
        <v>556.97900000000004</v>
      </c>
      <c r="G83" s="4">
        <v>599.81196</v>
      </c>
      <c r="H83" s="4">
        <v>619.19000000000005</v>
      </c>
      <c r="I83" s="4">
        <v>646.99620000000004</v>
      </c>
      <c r="J83" s="4">
        <v>656.82</v>
      </c>
      <c r="K83" s="4">
        <v>688.67460000000005</v>
      </c>
      <c r="L83" s="4">
        <v>49.723799999999997</v>
      </c>
      <c r="M83" s="4">
        <v>105.676114</v>
      </c>
      <c r="N83" s="4">
        <v>82.824690000000004</v>
      </c>
      <c r="O83" s="4">
        <v>53.916502000000001</v>
      </c>
    </row>
    <row r="84" spans="1:15" ht="15.75" x14ac:dyDescent="0.25">
      <c r="A84" s="5" t="s">
        <v>80</v>
      </c>
      <c r="B84" s="5">
        <v>131.196</v>
      </c>
      <c r="C84" s="5">
        <v>98.497619999999998</v>
      </c>
      <c r="D84" s="5">
        <v>88.375680000000003</v>
      </c>
      <c r="E84" s="5">
        <v>52.9</v>
      </c>
      <c r="F84" s="5">
        <v>58.288499999999999</v>
      </c>
      <c r="G84" s="5">
        <v>51.86844</v>
      </c>
      <c r="H84" s="5">
        <v>31.46</v>
      </c>
      <c r="I84" s="5">
        <v>51.703800000000001</v>
      </c>
      <c r="J84" s="5">
        <v>106.5508</v>
      </c>
      <c r="K84" s="5">
        <v>97.628200000000007</v>
      </c>
      <c r="L84" s="5">
        <v>79.321299999999994</v>
      </c>
      <c r="M84" s="5"/>
      <c r="N84" s="5"/>
      <c r="O84" s="5"/>
    </row>
    <row r="85" spans="1:15" ht="15.75" x14ac:dyDescent="0.25">
      <c r="A85" s="4" t="s">
        <v>81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</row>
    <row r="86" spans="1:15" ht="15.75" x14ac:dyDescent="0.25">
      <c r="A86" s="5" t="s">
        <v>82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</row>
    <row r="87" spans="1:15" ht="15.75" x14ac:dyDescent="0.25">
      <c r="A87" s="4" t="s">
        <v>83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</row>
    <row r="88" spans="1:15" ht="15.75" x14ac:dyDescent="0.25">
      <c r="A88" s="5" t="s">
        <v>84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</row>
    <row r="89" spans="1:15" ht="15.75" x14ac:dyDescent="0.25">
      <c r="A89" s="4" t="s">
        <v>85</v>
      </c>
      <c r="B89" s="4">
        <v>298.47089999999997</v>
      </c>
      <c r="C89" s="4">
        <v>345.34967999999998</v>
      </c>
      <c r="D89" s="4">
        <v>352.12184999999999</v>
      </c>
      <c r="E89" s="4">
        <v>331.94749999999999</v>
      </c>
      <c r="F89" s="4">
        <v>265.53649999999999</v>
      </c>
      <c r="G89" s="4">
        <v>239.39279999999999</v>
      </c>
      <c r="H89" s="4">
        <v>224.51</v>
      </c>
      <c r="I89" s="4">
        <v>184.45679999999999</v>
      </c>
      <c r="J89" s="4">
        <v>180.99039999999999</v>
      </c>
      <c r="K89" s="4">
        <v>176.78620000000001</v>
      </c>
      <c r="L89" s="4">
        <v>175.21719999999999</v>
      </c>
      <c r="M89" s="4">
        <v>174.523259</v>
      </c>
      <c r="N89" s="4">
        <v>132.48527000000001</v>
      </c>
      <c r="O89" s="4">
        <v>103.807991</v>
      </c>
    </row>
    <row r="90" spans="1:15" ht="15.75" x14ac:dyDescent="0.25">
      <c r="A90" s="5" t="s">
        <v>86</v>
      </c>
      <c r="B90" s="5">
        <v>0</v>
      </c>
      <c r="C90" s="5">
        <v>2.4320400000000002</v>
      </c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</row>
    <row r="91" spans="1:15" ht="15.75" x14ac:dyDescent="0.25">
      <c r="A91" s="4" t="s">
        <v>87</v>
      </c>
      <c r="B91" s="4">
        <v>-19.679400000000001</v>
      </c>
      <c r="C91" s="4">
        <v>-8.5121400000000005</v>
      </c>
      <c r="D91" s="4">
        <v>-11.04696</v>
      </c>
      <c r="E91" s="4">
        <v>-17.192499999999999</v>
      </c>
      <c r="F91" s="4">
        <v>-11.6577</v>
      </c>
      <c r="G91" s="4">
        <v>9.3097200000000004</v>
      </c>
      <c r="H91" s="4">
        <v>7.15</v>
      </c>
      <c r="I91" s="4">
        <v>19.563600000000001</v>
      </c>
      <c r="J91" s="4">
        <v>16.055599999999998</v>
      </c>
      <c r="K91" s="4">
        <v>10.554399999999999</v>
      </c>
      <c r="L91" s="4">
        <v>33.1492</v>
      </c>
      <c r="M91" s="4">
        <v>26.852027</v>
      </c>
      <c r="N91" s="4">
        <v>71.210329000000002</v>
      </c>
      <c r="O91" s="4">
        <v>58.233136999999999</v>
      </c>
    </row>
    <row r="92" spans="1:15" ht="15.75" x14ac:dyDescent="0.25">
      <c r="A92" s="5" t="s">
        <v>88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</row>
    <row r="93" spans="1:15" ht="15.75" x14ac:dyDescent="0.25">
      <c r="A93" s="4" t="s">
        <v>89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</row>
    <row r="94" spans="1:15" ht="15.75" x14ac:dyDescent="0.25">
      <c r="A94" s="5" t="s">
        <v>90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</row>
    <row r="95" spans="1:15" ht="15.75" x14ac:dyDescent="0.25">
      <c r="A95" s="4" t="s">
        <v>91</v>
      </c>
      <c r="B95" s="4">
        <v>42.6387</v>
      </c>
      <c r="C95" s="4">
        <v>42.560699999999997</v>
      </c>
      <c r="D95" s="4">
        <v>40.045229999999997</v>
      </c>
      <c r="E95" s="4">
        <v>44.965000000000003</v>
      </c>
      <c r="F95" s="4">
        <v>46.630800000000001</v>
      </c>
      <c r="G95" s="4">
        <v>47.87856</v>
      </c>
      <c r="H95" s="4">
        <v>40.04</v>
      </c>
      <c r="I95" s="4">
        <v>40.5246</v>
      </c>
      <c r="J95" s="4">
        <v>100.7124</v>
      </c>
      <c r="K95" s="4">
        <v>56.729900000000001</v>
      </c>
      <c r="L95" s="4">
        <v>27.229700000000001</v>
      </c>
      <c r="M95" s="4">
        <v>26.852027</v>
      </c>
      <c r="N95" s="4">
        <v>-122.75755100000001</v>
      </c>
      <c r="O95" s="4">
        <v>-43.806240000000003</v>
      </c>
    </row>
    <row r="96" spans="1:15" ht="15.75" x14ac:dyDescent="0.25">
      <c r="A96" s="5" t="s">
        <v>92</v>
      </c>
      <c r="B96" s="5">
        <v>2528.8029000000001</v>
      </c>
      <c r="C96" s="5">
        <v>2936.6882999999998</v>
      </c>
      <c r="D96" s="5">
        <v>1902.8388600000001</v>
      </c>
      <c r="E96" s="5">
        <v>2609.2925</v>
      </c>
      <c r="F96" s="5">
        <v>2282.3186000000001</v>
      </c>
      <c r="G96" s="5">
        <v>2784.93624</v>
      </c>
      <c r="H96" s="5">
        <v>3243.24</v>
      </c>
      <c r="I96" s="5">
        <v>3496.2948000000001</v>
      </c>
      <c r="J96" s="5">
        <v>3921.9452000000001</v>
      </c>
      <c r="K96" s="5">
        <v>4431.5286999999998</v>
      </c>
      <c r="L96" s="5">
        <v>1589.9776999999999</v>
      </c>
      <c r="M96" s="5">
        <v>1615.518769</v>
      </c>
      <c r="N96" s="5">
        <v>1679.222861</v>
      </c>
      <c r="O96" s="5">
        <v>1784.9259500000001</v>
      </c>
    </row>
    <row r="97" spans="1:15" ht="15.75" x14ac:dyDescent="0.25">
      <c r="A97" s="4" t="s">
        <v>93</v>
      </c>
      <c r="B97" s="4">
        <v>8393.2641000000003</v>
      </c>
      <c r="C97" s="4">
        <v>8260.4238600000008</v>
      </c>
      <c r="D97" s="4">
        <v>8437.1157000000003</v>
      </c>
      <c r="E97" s="4">
        <v>8393.9074999999993</v>
      </c>
      <c r="F97" s="4">
        <v>7901.33</v>
      </c>
      <c r="G97" s="4">
        <v>7982.4199200000003</v>
      </c>
      <c r="H97" s="4">
        <v>7298.72</v>
      </c>
      <c r="I97" s="4">
        <v>8589.8178000000007</v>
      </c>
      <c r="J97" s="4">
        <v>7738.7992000000004</v>
      </c>
      <c r="K97" s="4">
        <v>7323.4342999999999</v>
      </c>
      <c r="L97" s="4">
        <v>3629.8373999999999</v>
      </c>
      <c r="M97" s="4">
        <v>3919.6893679999998</v>
      </c>
      <c r="N97" s="4">
        <v>3370.4099740000001</v>
      </c>
      <c r="O97" s="4">
        <v>3233.2057709999999</v>
      </c>
    </row>
    <row r="99" spans="1:15" ht="16.5" x14ac:dyDescent="0.25">
      <c r="A99" s="2" t="s">
        <v>94</v>
      </c>
    </row>
    <row r="100" spans="1:15" ht="15.75" x14ac:dyDescent="0.25">
      <c r="A100" s="5" t="s">
        <v>95</v>
      </c>
      <c r="B100" s="5">
        <v>218.66</v>
      </c>
      <c r="C100" s="5">
        <v>248.06808000000001</v>
      </c>
      <c r="D100" s="5">
        <v>288.60183000000001</v>
      </c>
      <c r="E100" s="5">
        <v>276.40249999999997</v>
      </c>
      <c r="F100" s="5">
        <v>270.71769999999998</v>
      </c>
      <c r="G100" s="5">
        <v>277.96163999999999</v>
      </c>
      <c r="H100" s="5">
        <v>298.87</v>
      </c>
      <c r="I100" s="5">
        <v>271.09559999999999</v>
      </c>
      <c r="J100" s="5">
        <v>297.75839999999999</v>
      </c>
      <c r="K100" s="5">
        <v>269.13720000000001</v>
      </c>
      <c r="L100" s="5">
        <v>153.90700000000001</v>
      </c>
      <c r="M100" s="5">
        <v>159.228264</v>
      </c>
      <c r="N100" s="5">
        <v>146.45321300000001</v>
      </c>
      <c r="O100" s="5">
        <v>121.97981799999999</v>
      </c>
    </row>
    <row r="101" spans="1:15" ht="15.75" x14ac:dyDescent="0.25">
      <c r="A101" s="4" t="s">
        <v>96</v>
      </c>
      <c r="B101" s="4">
        <v>5328.7442000000001</v>
      </c>
      <c r="C101" s="4">
        <v>5884.32078</v>
      </c>
      <c r="D101" s="4">
        <v>6847.7343300000002</v>
      </c>
      <c r="E101" s="4">
        <v>5890.415</v>
      </c>
      <c r="F101" s="4">
        <v>5358.6561000000002</v>
      </c>
      <c r="G101" s="4">
        <v>5112.3662400000003</v>
      </c>
      <c r="H101" s="4">
        <v>4790.5</v>
      </c>
      <c r="I101" s="4">
        <v>4474.4748</v>
      </c>
      <c r="J101" s="4">
        <v>3879.6167999999998</v>
      </c>
      <c r="K101" s="4">
        <v>2901.1406999999999</v>
      </c>
      <c r="L101" s="4">
        <v>2194.9506000000001</v>
      </c>
      <c r="M101" s="4">
        <v>2077.0418890000001</v>
      </c>
      <c r="N101" s="4">
        <v>1592.2661869999999</v>
      </c>
      <c r="O101" s="4">
        <v>1101.918903</v>
      </c>
    </row>
    <row r="102" spans="1:15" ht="15.75" x14ac:dyDescent="0.25">
      <c r="A102" s="5" t="s">
        <v>97</v>
      </c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</row>
    <row r="103" spans="1:15" ht="15.75" x14ac:dyDescent="0.25">
      <c r="A103" s="4" t="s">
        <v>98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</row>
    <row r="104" spans="1:15" ht="15.75" x14ac:dyDescent="0.25">
      <c r="A104" s="5" t="s">
        <v>99</v>
      </c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</row>
    <row r="105" spans="1:15" ht="15.75" x14ac:dyDescent="0.25">
      <c r="A105" s="4" t="s">
        <v>100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</row>
    <row r="106" spans="1:15" ht="15.75" x14ac:dyDescent="0.25">
      <c r="A106" s="5" t="s">
        <v>101</v>
      </c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</row>
    <row r="107" spans="1:15" ht="15.75" x14ac:dyDescent="0.25">
      <c r="A107" s="4" t="s">
        <v>102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</row>
    <row r="108" spans="1:15" ht="15.75" x14ac:dyDescent="0.25">
      <c r="A108" s="5" t="s">
        <v>103</v>
      </c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</row>
    <row r="109" spans="1:15" ht="15.75" x14ac:dyDescent="0.25">
      <c r="A109" s="4" t="s">
        <v>104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</row>
    <row r="110" spans="1:15" ht="15.75" x14ac:dyDescent="0.25">
      <c r="A110" s="5" t="s">
        <v>105</v>
      </c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</row>
    <row r="111" spans="1:15" ht="15.75" x14ac:dyDescent="0.25">
      <c r="A111" s="4" t="s">
        <v>106</v>
      </c>
      <c r="B111" s="4">
        <v>6194.6378000000004</v>
      </c>
      <c r="C111" s="4">
        <v>6838.8964800000003</v>
      </c>
      <c r="D111" s="4">
        <v>7579.5954300000003</v>
      </c>
      <c r="E111" s="4">
        <v>7014.54</v>
      </c>
      <c r="F111" s="4">
        <v>6653.9561000000003</v>
      </c>
      <c r="G111" s="4">
        <v>6139.0953600000003</v>
      </c>
      <c r="H111" s="4">
        <v>5392.53</v>
      </c>
      <c r="I111" s="4">
        <v>4731.5964000000004</v>
      </c>
      <c r="J111" s="4">
        <v>4412.3707999999997</v>
      </c>
      <c r="K111" s="4">
        <v>3730.9803999999999</v>
      </c>
      <c r="L111" s="4">
        <v>3177.5875999999998</v>
      </c>
      <c r="M111" s="4">
        <v>2093.9875010000001</v>
      </c>
      <c r="N111" s="4">
        <v>1900.365174</v>
      </c>
      <c r="O111" s="4">
        <v>1236.3849680000001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showGridLine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5" x14ac:dyDescent="0.25"/>
  <cols>
    <col min="1" max="1" width="44.7109375" customWidth="1"/>
  </cols>
  <sheetData>
    <row r="1" spans="1:15" ht="20.25" x14ac:dyDescent="0.3">
      <c r="A1" s="1" t="s">
        <v>191</v>
      </c>
    </row>
    <row r="2" spans="1:15" x14ac:dyDescent="0.25">
      <c r="A2" t="s">
        <v>1</v>
      </c>
    </row>
    <row r="4" spans="1:15" ht="16.5" x14ac:dyDescent="0.25">
      <c r="A4" s="2" t="s">
        <v>178</v>
      </c>
      <c r="B4" s="3">
        <v>42369</v>
      </c>
      <c r="C4" s="3">
        <v>42004</v>
      </c>
      <c r="D4" s="3">
        <v>41639</v>
      </c>
      <c r="E4" s="3">
        <v>41274</v>
      </c>
      <c r="F4" s="3">
        <v>40908</v>
      </c>
      <c r="G4" s="3">
        <v>40543</v>
      </c>
      <c r="H4" s="3">
        <v>40178</v>
      </c>
      <c r="I4" s="3">
        <v>39813</v>
      </c>
      <c r="J4" s="3">
        <v>39447</v>
      </c>
      <c r="K4" s="3">
        <v>39082</v>
      </c>
      <c r="L4" s="3">
        <v>38717</v>
      </c>
      <c r="M4" s="3">
        <v>38352</v>
      </c>
      <c r="N4" s="3">
        <v>37986</v>
      </c>
      <c r="O4" s="3">
        <v>37621</v>
      </c>
    </row>
    <row r="6" spans="1:15" ht="16.5" x14ac:dyDescent="0.25">
      <c r="A6" s="2" t="s">
        <v>177</v>
      </c>
    </row>
    <row r="7" spans="1:15" ht="15.75" x14ac:dyDescent="0.25">
      <c r="A7" s="4" t="s">
        <v>176</v>
      </c>
      <c r="B7" s="4">
        <v>18770.608269</v>
      </c>
      <c r="C7" s="4">
        <v>19327.87428</v>
      </c>
      <c r="D7" s="4">
        <v>18862.854106999999</v>
      </c>
      <c r="E7" s="4">
        <v>19134.062082</v>
      </c>
      <c r="F7" s="4">
        <v>18575.169623999998</v>
      </c>
      <c r="G7" s="4">
        <v>15892.82481</v>
      </c>
      <c r="H7" s="4">
        <v>14476.315908</v>
      </c>
      <c r="I7" s="4">
        <v>15850.242317</v>
      </c>
      <c r="J7" s="4">
        <v>14119.50742</v>
      </c>
      <c r="K7" s="4">
        <v>12672.059981</v>
      </c>
      <c r="L7" s="4">
        <v>8258.2185119999995</v>
      </c>
      <c r="M7" s="4">
        <v>7288.148451</v>
      </c>
      <c r="N7" s="4">
        <v>7095.1919809999999</v>
      </c>
      <c r="O7" s="4">
        <v>6170.02484</v>
      </c>
    </row>
    <row r="8" spans="1:15" ht="15.75" x14ac:dyDescent="0.25">
      <c r="A8" s="5" t="s">
        <v>175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ht="15.75" x14ac:dyDescent="0.25">
      <c r="A9" s="4" t="s">
        <v>174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ht="15.75" x14ac:dyDescent="0.25">
      <c r="A10" s="5" t="s">
        <v>173</v>
      </c>
      <c r="B10" s="5">
        <v>18770.608269</v>
      </c>
      <c r="C10" s="5">
        <v>19327.87428</v>
      </c>
      <c r="D10" s="5">
        <v>18862.854106999999</v>
      </c>
      <c r="E10" s="5">
        <v>19134.062082</v>
      </c>
      <c r="F10" s="5">
        <v>18575.169623999998</v>
      </c>
      <c r="G10" s="5">
        <v>15892.82481</v>
      </c>
      <c r="H10" s="5">
        <v>14476.315908</v>
      </c>
      <c r="I10" s="5">
        <v>15850.242317</v>
      </c>
      <c r="J10" s="5">
        <v>14119.50742</v>
      </c>
      <c r="K10" s="5">
        <v>12672.059981</v>
      </c>
      <c r="L10" s="5">
        <v>8258.2185119999995</v>
      </c>
      <c r="M10" s="5">
        <v>7288.148451</v>
      </c>
      <c r="N10" s="5">
        <v>7095.1919809999999</v>
      </c>
      <c r="O10" s="5">
        <v>6170.02484</v>
      </c>
    </row>
    <row r="11" spans="1:15" ht="15.75" x14ac:dyDescent="0.25">
      <c r="A11" s="4" t="s">
        <v>172</v>
      </c>
      <c r="B11" s="4">
        <v>9707.6725470000001</v>
      </c>
      <c r="C11" s="4">
        <v>10120.071781000001</v>
      </c>
      <c r="D11" s="4">
        <v>9564.9000410000008</v>
      </c>
      <c r="E11" s="4">
        <v>10002.217497</v>
      </c>
      <c r="F11" s="4">
        <v>9750.5000139999993</v>
      </c>
      <c r="G11" s="4">
        <v>8297.6716689999994</v>
      </c>
      <c r="H11" s="4">
        <v>7905.4267300000001</v>
      </c>
      <c r="I11" s="4">
        <v>8135.7434169999997</v>
      </c>
      <c r="J11" s="4">
        <v>7426.4852600000004</v>
      </c>
      <c r="K11" s="4">
        <v>7023.4176159999997</v>
      </c>
      <c r="L11" s="4">
        <v>4279.6885869999996</v>
      </c>
      <c r="M11" s="4">
        <v>3789.093257</v>
      </c>
      <c r="N11" s="4">
        <v>3909.5925309999998</v>
      </c>
      <c r="O11" s="4">
        <v>3503.5970769999999</v>
      </c>
    </row>
    <row r="12" spans="1:15" ht="15.75" x14ac:dyDescent="0.25">
      <c r="A12" s="5" t="s">
        <v>171</v>
      </c>
      <c r="B12" s="5">
        <v>9064.0454229999996</v>
      </c>
      <c r="C12" s="5">
        <v>9207.8024989999994</v>
      </c>
      <c r="D12" s="5">
        <v>9297.9540660000002</v>
      </c>
      <c r="E12" s="5">
        <v>9131.8445859999993</v>
      </c>
      <c r="F12" s="5">
        <v>8824.6696109999993</v>
      </c>
      <c r="G12" s="5">
        <v>7595.1531409999998</v>
      </c>
      <c r="H12" s="5">
        <v>6570.8891780000004</v>
      </c>
      <c r="I12" s="5">
        <v>7714.4988999999996</v>
      </c>
      <c r="J12" s="5">
        <v>6693.0221600000004</v>
      </c>
      <c r="K12" s="5">
        <v>5648.642366</v>
      </c>
      <c r="L12" s="5">
        <v>3978.5299249999998</v>
      </c>
      <c r="M12" s="5">
        <v>3499.055194</v>
      </c>
      <c r="N12" s="5">
        <v>3185.5994500000002</v>
      </c>
      <c r="O12" s="5">
        <v>2666.4277619999998</v>
      </c>
    </row>
    <row r="13" spans="1:15" ht="15.75" x14ac:dyDescent="0.25">
      <c r="A13" s="4" t="s">
        <v>170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ht="15.75" x14ac:dyDescent="0.25">
      <c r="A14" s="5" t="s">
        <v>169</v>
      </c>
      <c r="B14" s="5"/>
      <c r="C14" s="5"/>
      <c r="D14" s="5"/>
      <c r="E14" s="5"/>
      <c r="F14" s="5"/>
      <c r="G14" s="5">
        <v>4602.1591109999999</v>
      </c>
      <c r="H14" s="5">
        <v>4062.181701</v>
      </c>
      <c r="I14" s="5">
        <v>4379.7687820000001</v>
      </c>
      <c r="J14" s="5">
        <v>3770.1374310000001</v>
      </c>
      <c r="K14" s="5">
        <v>3136.5987420000001</v>
      </c>
      <c r="L14" s="5">
        <v>2094.4216029999998</v>
      </c>
      <c r="M14" s="5"/>
      <c r="N14" s="5"/>
      <c r="O14" s="5"/>
    </row>
    <row r="15" spans="1:15" ht="15.75" x14ac:dyDescent="0.25">
      <c r="A15" s="4" t="s">
        <v>168</v>
      </c>
      <c r="B15" s="4"/>
      <c r="C15" s="4"/>
      <c r="D15" s="4"/>
      <c r="E15" s="4"/>
      <c r="F15" s="4"/>
      <c r="G15" s="4">
        <v>1951.145798</v>
      </c>
      <c r="H15" s="4">
        <v>1939.751029</v>
      </c>
      <c r="I15" s="4">
        <v>1927.156974</v>
      </c>
      <c r="J15" s="4">
        <v>1756.1985629999999</v>
      </c>
      <c r="K15" s="4">
        <v>1394.881652</v>
      </c>
      <c r="L15" s="4">
        <v>978.14342199999999</v>
      </c>
      <c r="M15" s="4"/>
      <c r="N15" s="4"/>
      <c r="O15" s="4"/>
    </row>
    <row r="16" spans="1:15" ht="15.75" x14ac:dyDescent="0.25">
      <c r="A16" s="5" t="s">
        <v>167</v>
      </c>
      <c r="B16" s="5"/>
      <c r="C16" s="5"/>
      <c r="D16" s="5"/>
      <c r="E16" s="5"/>
      <c r="F16" s="5"/>
      <c r="G16" s="5">
        <v>6553.3049090000004</v>
      </c>
      <c r="H16" s="5">
        <v>6001.9327300000004</v>
      </c>
      <c r="I16" s="5">
        <v>6306.9257559999996</v>
      </c>
      <c r="J16" s="5">
        <v>5526.3359950000004</v>
      </c>
      <c r="K16" s="5">
        <v>4531.4803940000002</v>
      </c>
      <c r="L16" s="5">
        <v>3072.5650249999999</v>
      </c>
      <c r="M16" s="5">
        <v>2662.6903090000001</v>
      </c>
      <c r="N16" s="5">
        <v>2522.6663659999999</v>
      </c>
      <c r="O16" s="5">
        <v>2123.743528</v>
      </c>
    </row>
    <row r="17" spans="1:15" ht="15.75" x14ac:dyDescent="0.25">
      <c r="A17" s="4" t="s">
        <v>166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1:15" ht="15.75" x14ac:dyDescent="0.25">
      <c r="A18" s="5" t="s">
        <v>165</v>
      </c>
      <c r="B18" s="5"/>
      <c r="C18" s="5"/>
      <c r="D18" s="5"/>
      <c r="E18" s="5"/>
      <c r="F18" s="5"/>
      <c r="G18" s="5">
        <v>135.20167900000001</v>
      </c>
      <c r="H18" s="5">
        <v>119.92709499999999</v>
      </c>
      <c r="I18" s="5">
        <v>118.887826</v>
      </c>
      <c r="J18" s="5">
        <v>115.160562</v>
      </c>
      <c r="K18" s="5">
        <v>123.151713</v>
      </c>
      <c r="L18" s="5">
        <v>78.400808999999995</v>
      </c>
      <c r="M18" s="5"/>
      <c r="N18" s="5"/>
      <c r="O18" s="5"/>
    </row>
    <row r="19" spans="1:15" ht="15.75" x14ac:dyDescent="0.25">
      <c r="A19" s="4" t="s">
        <v>164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5" ht="15.75" x14ac:dyDescent="0.25">
      <c r="A20" s="5" t="s">
        <v>163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>
        <v>44.656638000000001</v>
      </c>
      <c r="N20" s="5"/>
      <c r="O20" s="5"/>
    </row>
    <row r="21" spans="1:15" ht="15.75" x14ac:dyDescent="0.25">
      <c r="A21" s="4" t="s">
        <v>162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5" ht="15.75" x14ac:dyDescent="0.25">
      <c r="A22" s="5" t="s">
        <v>161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5" ht="15.75" x14ac:dyDescent="0.25">
      <c r="A23" s="4" t="s">
        <v>160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5" ht="15.75" x14ac:dyDescent="0.25">
      <c r="A24" s="5" t="s">
        <v>159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</row>
    <row r="25" spans="1:15" ht="15.75" x14ac:dyDescent="0.25">
      <c r="A25" s="4" t="s">
        <v>158</v>
      </c>
      <c r="B25" s="4">
        <v>-37.729866000000001</v>
      </c>
      <c r="C25" s="4">
        <v>-103.727411</v>
      </c>
      <c r="D25" s="4">
        <v>-69.060649999999995</v>
      </c>
      <c r="E25" s="4">
        <v>-340.692498</v>
      </c>
      <c r="F25" s="4">
        <v>0</v>
      </c>
      <c r="G25" s="4"/>
      <c r="H25" s="4"/>
      <c r="I25" s="4"/>
      <c r="J25" s="4"/>
      <c r="K25" s="4"/>
      <c r="L25" s="4"/>
      <c r="M25" s="4"/>
      <c r="N25" s="4"/>
      <c r="O25" s="4"/>
    </row>
    <row r="26" spans="1:15" ht="15.75" x14ac:dyDescent="0.25">
      <c r="A26" s="5" t="s">
        <v>157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 ht="15.75" x14ac:dyDescent="0.25">
      <c r="A27" s="4" t="s">
        <v>156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 ht="15.75" x14ac:dyDescent="0.25">
      <c r="A28" s="5" t="s">
        <v>155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ht="15.75" x14ac:dyDescent="0.25">
      <c r="A29" s="4" t="s">
        <v>154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ht="15.75" x14ac:dyDescent="0.25">
      <c r="A30" s="5" t="s">
        <v>153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ht="15.75" x14ac:dyDescent="0.25">
      <c r="A31" s="4" t="s">
        <v>152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ht="15.75" x14ac:dyDescent="0.25">
      <c r="A32" s="5" t="s">
        <v>151</v>
      </c>
      <c r="B32" s="5">
        <v>8088.6174209999999</v>
      </c>
      <c r="C32" s="5">
        <v>8248.9888649999994</v>
      </c>
      <c r="D32" s="5">
        <v>7985.8017140000002</v>
      </c>
      <c r="E32" s="5">
        <v>7906.6372240000001</v>
      </c>
      <c r="F32" s="5">
        <v>7762.1955639999996</v>
      </c>
      <c r="G32" s="5"/>
      <c r="H32" s="5"/>
      <c r="I32" s="5"/>
      <c r="J32" s="5"/>
      <c r="K32" s="5"/>
      <c r="L32" s="5"/>
      <c r="M32" s="5"/>
      <c r="N32" s="5"/>
      <c r="O32" s="5"/>
    </row>
    <row r="33" spans="1:15" ht="15.75" x14ac:dyDescent="0.25">
      <c r="A33" s="4" t="s">
        <v>150</v>
      </c>
      <c r="B33" s="4">
        <v>8126.3472869999996</v>
      </c>
      <c r="C33" s="4">
        <v>8352.7162759999992</v>
      </c>
      <c r="D33" s="4">
        <v>8054.8623639999996</v>
      </c>
      <c r="E33" s="4">
        <v>8247.3297220000004</v>
      </c>
      <c r="F33" s="4">
        <v>7762.1955639999996</v>
      </c>
      <c r="G33" s="4">
        <v>6688.5065880000002</v>
      </c>
      <c r="H33" s="4">
        <v>6121.8598240000001</v>
      </c>
      <c r="I33" s="4">
        <v>6425.8135810000003</v>
      </c>
      <c r="J33" s="4">
        <v>5641.4965560000001</v>
      </c>
      <c r="K33" s="4">
        <v>4654.6321070000004</v>
      </c>
      <c r="L33" s="4">
        <v>3157.1881199999998</v>
      </c>
      <c r="M33" s="4">
        <v>2825.180973</v>
      </c>
      <c r="N33" s="4">
        <v>2630.8117739999998</v>
      </c>
      <c r="O33" s="4">
        <v>2215.6277690000002</v>
      </c>
    </row>
    <row r="34" spans="1:15" ht="15.75" x14ac:dyDescent="0.25">
      <c r="A34" s="5" t="s">
        <v>149</v>
      </c>
      <c r="B34" s="5">
        <v>1175.174352</v>
      </c>
      <c r="C34" s="5">
        <v>1174.247488</v>
      </c>
      <c r="D34" s="5">
        <v>1568.4736109999999</v>
      </c>
      <c r="E34" s="5">
        <v>1182.7815029999999</v>
      </c>
      <c r="F34" s="5">
        <v>1328.78972</v>
      </c>
      <c r="G34" s="5">
        <v>1185.0029509999999</v>
      </c>
      <c r="H34" s="5">
        <v>708.40655800000002</v>
      </c>
      <c r="I34" s="5">
        <v>1570.4934969999999</v>
      </c>
      <c r="J34" s="5">
        <v>1301.040154</v>
      </c>
      <c r="K34" s="5">
        <v>1107.1087709999999</v>
      </c>
      <c r="L34" s="5">
        <v>879.83129699999995</v>
      </c>
      <c r="M34" s="5">
        <v>726.67964400000005</v>
      </c>
      <c r="N34" s="5">
        <v>554.78767500000004</v>
      </c>
      <c r="O34" s="5">
        <v>450.79999299999997</v>
      </c>
    </row>
    <row r="35" spans="1:15" ht="15.75" x14ac:dyDescent="0.25">
      <c r="A35" s="4" t="s">
        <v>148</v>
      </c>
      <c r="B35" s="4">
        <v>22.194039</v>
      </c>
      <c r="C35" s="4">
        <v>22.607256</v>
      </c>
      <c r="D35" s="4"/>
      <c r="E35" s="4"/>
      <c r="F35" s="4"/>
      <c r="G35" s="4">
        <v>33.137666000000003</v>
      </c>
      <c r="H35" s="4">
        <v>26.495521</v>
      </c>
      <c r="I35" s="4">
        <v>54.306784</v>
      </c>
      <c r="J35" s="4">
        <v>49.354526</v>
      </c>
      <c r="K35" s="4">
        <v>49.009354999999999</v>
      </c>
      <c r="L35" s="4">
        <v>52.267206000000002</v>
      </c>
      <c r="M35" s="4">
        <v>22.325831999999998</v>
      </c>
      <c r="N35" s="4"/>
      <c r="O35" s="4"/>
    </row>
    <row r="36" spans="1:15" ht="15.75" x14ac:dyDescent="0.25">
      <c r="A36" s="5" t="s">
        <v>147</v>
      </c>
      <c r="B36" s="5">
        <v>72.130626000000007</v>
      </c>
      <c r="C36" s="5">
        <v>78.460477999999995</v>
      </c>
      <c r="D36" s="5"/>
      <c r="E36" s="5"/>
      <c r="F36" s="5"/>
      <c r="G36" s="5">
        <v>149.782252</v>
      </c>
      <c r="H36" s="5">
        <v>235.67068599999999</v>
      </c>
      <c r="I36" s="5">
        <v>297.953439</v>
      </c>
      <c r="J36" s="5">
        <v>233.063041</v>
      </c>
      <c r="K36" s="5">
        <v>247.56007700000001</v>
      </c>
      <c r="L36" s="5">
        <v>116.978984</v>
      </c>
      <c r="M36" s="5">
        <v>95.101500999999999</v>
      </c>
      <c r="N36" s="5">
        <v>55.669654000000001</v>
      </c>
      <c r="O36" s="5">
        <v>82.396652000000003</v>
      </c>
    </row>
    <row r="37" spans="1:15" ht="15.75" x14ac:dyDescent="0.25">
      <c r="A37" s="4" t="s">
        <v>146</v>
      </c>
      <c r="B37" s="4">
        <v>-49.936587000000003</v>
      </c>
      <c r="C37" s="4">
        <v>-58.512898999999997</v>
      </c>
      <c r="D37" s="4">
        <v>-90.310080999999997</v>
      </c>
      <c r="E37" s="4">
        <v>-88.708613</v>
      </c>
      <c r="F37" s="4">
        <v>-117.12312300000001</v>
      </c>
      <c r="G37" s="4">
        <v>-116.644586</v>
      </c>
      <c r="H37" s="4">
        <v>-209.17516499999999</v>
      </c>
      <c r="I37" s="4">
        <v>-243.64665500000001</v>
      </c>
      <c r="J37" s="4">
        <v>-183.70851500000001</v>
      </c>
      <c r="K37" s="4">
        <v>-198.55072200000001</v>
      </c>
      <c r="L37" s="4">
        <v>-64.711779000000007</v>
      </c>
      <c r="M37" s="4">
        <v>-72.775670000000005</v>
      </c>
      <c r="N37" s="4">
        <v>-55.669654000000001</v>
      </c>
      <c r="O37" s="4">
        <v>-82.396652000000003</v>
      </c>
    </row>
    <row r="38" spans="1:15" ht="15.75" x14ac:dyDescent="0.25">
      <c r="A38" s="5" t="s">
        <v>145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1:15" ht="15.75" x14ac:dyDescent="0.25">
      <c r="A39" s="4" t="s">
        <v>144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 ht="15.75" x14ac:dyDescent="0.25">
      <c r="A40" s="5" t="s">
        <v>143</v>
      </c>
      <c r="B40" s="5">
        <v>-49.936587000000003</v>
      </c>
      <c r="C40" s="5">
        <v>-55.853220999999998</v>
      </c>
      <c r="D40" s="5">
        <v>-90.310080999999997</v>
      </c>
      <c r="E40" s="5">
        <v>-88.708613</v>
      </c>
      <c r="F40" s="5">
        <v>-117.12312300000001</v>
      </c>
      <c r="G40" s="5">
        <v>-116.644586</v>
      </c>
      <c r="H40" s="5">
        <v>-209.17516499999999</v>
      </c>
      <c r="I40" s="5">
        <v>-243.64665500000001</v>
      </c>
      <c r="J40" s="5">
        <v>-183.70851500000001</v>
      </c>
      <c r="K40" s="5">
        <v>-198.55072200000001</v>
      </c>
      <c r="L40" s="5">
        <v>-64.711779000000007</v>
      </c>
      <c r="M40" s="5">
        <v>-72.775670000000005</v>
      </c>
      <c r="N40" s="5">
        <v>-55.669654000000001</v>
      </c>
      <c r="O40" s="5">
        <v>-82.396652000000003</v>
      </c>
    </row>
    <row r="41" spans="1:15" ht="15.75" x14ac:dyDescent="0.25">
      <c r="A41" s="4" t="s">
        <v>142</v>
      </c>
      <c r="B41" s="4">
        <v>1152.980313</v>
      </c>
      <c r="C41" s="4">
        <v>1110.4152349999999</v>
      </c>
      <c r="D41" s="4">
        <v>1478.16353</v>
      </c>
      <c r="E41" s="4">
        <v>1094.072891</v>
      </c>
      <c r="F41" s="4">
        <v>1211.6665969999999</v>
      </c>
      <c r="G41" s="4">
        <v>1068.358365</v>
      </c>
      <c r="H41" s="4">
        <v>499.23139300000003</v>
      </c>
      <c r="I41" s="4">
        <v>1326.846843</v>
      </c>
      <c r="J41" s="4">
        <v>1117.331639</v>
      </c>
      <c r="K41" s="4">
        <v>908.55804899999998</v>
      </c>
      <c r="L41" s="4">
        <v>815.11951899999997</v>
      </c>
      <c r="M41" s="4">
        <v>653.90397499999995</v>
      </c>
      <c r="N41" s="4">
        <v>496.11093099999999</v>
      </c>
      <c r="O41" s="4">
        <v>368.98029500000001</v>
      </c>
    </row>
    <row r="42" spans="1:15" ht="15.75" x14ac:dyDescent="0.25">
      <c r="A42" s="5" t="s">
        <v>141</v>
      </c>
      <c r="B42" s="5">
        <v>391.724784</v>
      </c>
      <c r="C42" s="5">
        <v>360.38626199999999</v>
      </c>
      <c r="D42" s="5">
        <v>451.55040500000001</v>
      </c>
      <c r="E42" s="5">
        <v>420.40168699999998</v>
      </c>
      <c r="F42" s="5">
        <v>363.91827599999999</v>
      </c>
      <c r="G42" s="5">
        <v>315.47058399999997</v>
      </c>
      <c r="H42" s="5">
        <v>157.57862399999999</v>
      </c>
      <c r="I42" s="5">
        <v>381.61524200000002</v>
      </c>
      <c r="J42" s="5">
        <v>356.44935700000002</v>
      </c>
      <c r="K42" s="5">
        <v>285.25958100000003</v>
      </c>
      <c r="L42" s="5">
        <v>275.025059</v>
      </c>
      <c r="M42" s="5">
        <v>240.28470300000001</v>
      </c>
      <c r="N42" s="5">
        <v>188.749225</v>
      </c>
      <c r="O42" s="5">
        <v>139.85185000000001</v>
      </c>
    </row>
    <row r="43" spans="1:15" ht="15.75" x14ac:dyDescent="0.25">
      <c r="A43" s="4" t="s">
        <v>140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1:15" ht="15.75" x14ac:dyDescent="0.25">
      <c r="A44" s="5" t="s">
        <v>139</v>
      </c>
      <c r="B44" s="5">
        <v>761.25552900000002</v>
      </c>
      <c r="C44" s="5">
        <v>750.02897299999995</v>
      </c>
      <c r="D44" s="5">
        <v>1026.613126</v>
      </c>
      <c r="E44" s="5">
        <v>673.67120399999999</v>
      </c>
      <c r="F44" s="5">
        <v>847.74832100000003</v>
      </c>
      <c r="G44" s="5">
        <v>751.562274</v>
      </c>
      <c r="H44" s="5">
        <v>341.65276899999998</v>
      </c>
      <c r="I44" s="5">
        <v>942.29609800000003</v>
      </c>
      <c r="J44" s="5">
        <v>766.36611800000003</v>
      </c>
      <c r="K44" s="5">
        <v>606.96201599999995</v>
      </c>
      <c r="L44" s="5">
        <v>540.09446000000003</v>
      </c>
      <c r="M44" s="5">
        <v>413.61927200000002</v>
      </c>
      <c r="N44" s="5">
        <v>307.36170600000003</v>
      </c>
      <c r="O44" s="5">
        <v>229.128446</v>
      </c>
    </row>
    <row r="45" spans="1:15" ht="15.75" x14ac:dyDescent="0.25">
      <c r="A45" s="4" t="s">
        <v>138</v>
      </c>
      <c r="B45" s="4">
        <v>-51.046289000000002</v>
      </c>
      <c r="C45" s="4">
        <v>-90.429024999999996</v>
      </c>
      <c r="D45" s="4">
        <v>22.57752</v>
      </c>
      <c r="E45" s="4"/>
      <c r="F45" s="4"/>
      <c r="G45" s="4"/>
      <c r="H45" s="4"/>
      <c r="I45" s="4"/>
      <c r="J45" s="4"/>
      <c r="K45" s="4"/>
      <c r="L45" s="4">
        <v>-54.756120000000003</v>
      </c>
      <c r="M45" s="4">
        <v>-14.123567</v>
      </c>
      <c r="N45" s="4"/>
      <c r="O45" s="4"/>
    </row>
    <row r="46" spans="1:15" ht="15.75" x14ac:dyDescent="0.25">
      <c r="A46" s="5" t="s">
        <v>137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15" ht="15.75" x14ac:dyDescent="0.25">
      <c r="A47" s="4" t="s">
        <v>136</v>
      </c>
      <c r="B47" s="4">
        <v>-6.6582119999999998</v>
      </c>
      <c r="C47" s="4">
        <v>-7.9790320000000001</v>
      </c>
      <c r="D47" s="4">
        <v>-3.9842680000000001</v>
      </c>
      <c r="E47" s="4">
        <v>2.5712640000000002</v>
      </c>
      <c r="F47" s="4">
        <v>6.9716139999999998</v>
      </c>
      <c r="G47" s="4">
        <v>1.325507</v>
      </c>
      <c r="H47" s="4">
        <v>0</v>
      </c>
      <c r="I47" s="4">
        <v>2.9355020000000001</v>
      </c>
      <c r="J47" s="4">
        <v>-5.4838360000000002</v>
      </c>
      <c r="K47" s="4">
        <v>16.336452000000001</v>
      </c>
      <c r="L47" s="4">
        <v>8.7112010000000009</v>
      </c>
      <c r="M47" s="4">
        <v>8.6624379999999999</v>
      </c>
      <c r="N47" s="4">
        <v>-12.896747</v>
      </c>
      <c r="O47" s="4">
        <v>-12.939857</v>
      </c>
    </row>
    <row r="48" spans="1:15" ht="15.75" x14ac:dyDescent="0.25">
      <c r="A48" s="5" t="s">
        <v>135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 ht="15.75" x14ac:dyDescent="0.25">
      <c r="A49" s="4" t="s">
        <v>134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 ht="15.75" x14ac:dyDescent="0.25">
      <c r="A50" s="5" t="s">
        <v>133</v>
      </c>
      <c r="B50" s="5">
        <v>703.55102799999997</v>
      </c>
      <c r="C50" s="5">
        <v>651.62091599999997</v>
      </c>
      <c r="D50" s="5">
        <v>1045.2063780000001</v>
      </c>
      <c r="E50" s="5">
        <v>676.24246800000003</v>
      </c>
      <c r="F50" s="5">
        <v>854.71993499999996</v>
      </c>
      <c r="G50" s="5">
        <v>752.88778100000002</v>
      </c>
      <c r="H50" s="5">
        <v>341.65276899999998</v>
      </c>
      <c r="I50" s="5">
        <v>945.23159999999996</v>
      </c>
      <c r="J50" s="5">
        <v>760.88228200000003</v>
      </c>
      <c r="K50" s="5">
        <v>623.29846799999996</v>
      </c>
      <c r="L50" s="5">
        <v>485.33833900000002</v>
      </c>
      <c r="M50" s="5">
        <v>399.49570499999999</v>
      </c>
      <c r="N50" s="5">
        <v>294.46495900000002</v>
      </c>
      <c r="O50" s="5">
        <v>216.18858900000001</v>
      </c>
    </row>
    <row r="51" spans="1:15" ht="15.75" x14ac:dyDescent="0.25">
      <c r="A51" s="4" t="s">
        <v>132</v>
      </c>
      <c r="B51" s="4">
        <v>779.50846999999999</v>
      </c>
      <c r="C51" s="4">
        <v>812.112528</v>
      </c>
      <c r="D51" s="4">
        <v>1070.7398920000001</v>
      </c>
      <c r="E51" s="4">
        <v>886.02257299999997</v>
      </c>
      <c r="F51" s="4">
        <v>854.71993499999996</v>
      </c>
      <c r="G51" s="4">
        <v>752.88778100000002</v>
      </c>
      <c r="H51" s="4">
        <v>341.65276899999998</v>
      </c>
      <c r="I51" s="4">
        <v>945.23159999999996</v>
      </c>
      <c r="J51" s="4">
        <v>760.88228200000003</v>
      </c>
      <c r="K51" s="4">
        <v>623.29846799999996</v>
      </c>
      <c r="L51" s="4">
        <v>540.09446000000003</v>
      </c>
      <c r="M51" s="4">
        <v>413.61927200000002</v>
      </c>
      <c r="N51" s="4">
        <v>243.73277400000001</v>
      </c>
      <c r="O51" s="4">
        <v>173.251833</v>
      </c>
    </row>
    <row r="52" spans="1:15" ht="15.75" x14ac:dyDescent="0.25">
      <c r="A52" s="5" t="s">
        <v>131</v>
      </c>
      <c r="B52" s="5">
        <v>1661.2238</v>
      </c>
      <c r="C52" s="5">
        <v>1727.460347</v>
      </c>
      <c r="D52" s="5">
        <v>2020.0240160000001</v>
      </c>
      <c r="E52" s="5">
        <v>1871.8802920000001</v>
      </c>
      <c r="F52" s="5">
        <v>1681.5534130000001</v>
      </c>
      <c r="G52" s="5">
        <v>1576.0274139999999</v>
      </c>
      <c r="H52" s="5">
        <v>1151.857908</v>
      </c>
      <c r="I52" s="5">
        <v>1968.2539999999999</v>
      </c>
      <c r="J52" s="5">
        <v>1645.150879</v>
      </c>
      <c r="K52" s="5">
        <v>1428.8112060000001</v>
      </c>
      <c r="L52" s="5">
        <v>1091.3890349999999</v>
      </c>
      <c r="M52" s="5">
        <v>911.49614099999997</v>
      </c>
      <c r="N52" s="5">
        <v>727.46097199999997</v>
      </c>
      <c r="O52" s="5">
        <v>602.26186700000005</v>
      </c>
    </row>
    <row r="53" spans="1:15" ht="15.75" x14ac:dyDescent="0.25">
      <c r="A53" s="4" t="s">
        <v>130</v>
      </c>
      <c r="B53" s="4">
        <v>436.11286100000001</v>
      </c>
      <c r="C53" s="4">
        <v>538.58463500000005</v>
      </c>
      <c r="D53" s="4">
        <v>451.55040500000001</v>
      </c>
      <c r="E53" s="4">
        <v>689.09878900000001</v>
      </c>
      <c r="F53" s="4">
        <v>352.76369299999999</v>
      </c>
      <c r="G53" s="4">
        <v>357.886797</v>
      </c>
      <c r="H53" s="4">
        <v>416.95582899999999</v>
      </c>
      <c r="I53" s="4">
        <v>343.45371799999998</v>
      </c>
      <c r="J53" s="4">
        <v>294.75619899999998</v>
      </c>
      <c r="K53" s="4">
        <v>272.69308000000001</v>
      </c>
      <c r="L53" s="4">
        <v>159.29053200000001</v>
      </c>
      <c r="M53" s="4">
        <v>147.712907</v>
      </c>
      <c r="N53" s="4">
        <v>175.680386</v>
      </c>
      <c r="O53" s="4">
        <v>150.88491999999999</v>
      </c>
    </row>
    <row r="54" spans="1:15" ht="15.75" x14ac:dyDescent="0.25">
      <c r="A54" s="5" t="s">
        <v>129</v>
      </c>
      <c r="B54" s="5">
        <v>1225.1109389999999</v>
      </c>
      <c r="C54" s="5">
        <v>1188.8757129999999</v>
      </c>
      <c r="D54" s="5">
        <v>1568.4736109999999</v>
      </c>
      <c r="E54" s="5">
        <v>1182.7815029999999</v>
      </c>
      <c r="F54" s="5">
        <v>1328.78972</v>
      </c>
      <c r="G54" s="5">
        <v>1218.140617</v>
      </c>
      <c r="H54" s="5">
        <v>734.90207899999996</v>
      </c>
      <c r="I54" s="5">
        <v>1624.8002819999999</v>
      </c>
      <c r="J54" s="5">
        <v>1350.3946800000001</v>
      </c>
      <c r="K54" s="5">
        <v>1156.1181260000001</v>
      </c>
      <c r="L54" s="5">
        <v>932.09850300000005</v>
      </c>
      <c r="M54" s="5">
        <v>749.00547600000004</v>
      </c>
      <c r="N54" s="5">
        <v>551.78058599999997</v>
      </c>
      <c r="O54" s="5">
        <v>451.37694699999997</v>
      </c>
    </row>
    <row r="56" spans="1:15" ht="16.5" x14ac:dyDescent="0.25">
      <c r="A56" s="2" t="s">
        <v>128</v>
      </c>
    </row>
    <row r="57" spans="1:15" ht="15.75" x14ac:dyDescent="0.25">
      <c r="A57" s="4" t="s">
        <v>127</v>
      </c>
      <c r="B57" s="4">
        <v>3.7396959999999999</v>
      </c>
      <c r="C57" s="4">
        <v>3.5506690000000001</v>
      </c>
      <c r="D57" s="4">
        <v>4.8873689999999996</v>
      </c>
      <c r="E57" s="4">
        <v>3.2397930000000001</v>
      </c>
      <c r="F57" s="4">
        <v>4.0853659999999996</v>
      </c>
      <c r="G57" s="4">
        <v>3.592123</v>
      </c>
      <c r="H57" s="4">
        <v>1.743126</v>
      </c>
      <c r="I57" s="4">
        <v>4.7701909999999996</v>
      </c>
      <c r="J57" s="4">
        <v>3.7152989999999999</v>
      </c>
      <c r="K57" s="4">
        <v>2.9782609999999998</v>
      </c>
      <c r="L57" s="4">
        <v>2.8373629999999999</v>
      </c>
      <c r="M57" s="4">
        <v>2.2169120000000002</v>
      </c>
      <c r="N57" s="4">
        <v>1.6190279999999999</v>
      </c>
      <c r="O57" s="4">
        <v>1.1917420000000001</v>
      </c>
    </row>
    <row r="58" spans="1:15" ht="15.75" x14ac:dyDescent="0.25">
      <c r="A58" s="5" t="s">
        <v>126</v>
      </c>
      <c r="B58" s="5">
        <v>-0.24413399999999999</v>
      </c>
      <c r="C58" s="5">
        <v>-0.42554799999999998</v>
      </c>
      <c r="D58" s="5">
        <v>0.10624699999999999</v>
      </c>
      <c r="E58" s="5"/>
      <c r="F58" s="5"/>
      <c r="G58" s="5"/>
      <c r="H58" s="5"/>
      <c r="I58" s="5"/>
      <c r="J58" s="5"/>
      <c r="K58" s="5"/>
      <c r="L58" s="5">
        <v>2.5511370000000002</v>
      </c>
      <c r="M58" s="5">
        <v>2.1391810000000002</v>
      </c>
      <c r="N58" s="5"/>
      <c r="O58" s="5"/>
    </row>
    <row r="59" spans="1:15" ht="15.75" x14ac:dyDescent="0.25">
      <c r="A59" s="4" t="s">
        <v>125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ht="15.75" x14ac:dyDescent="0.25">
      <c r="A60" s="5" t="s">
        <v>124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1:15" ht="15.75" x14ac:dyDescent="0.25">
      <c r="A61" s="4" t="s">
        <v>123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15" ht="15.75" x14ac:dyDescent="0.25">
      <c r="A62" s="5" t="s">
        <v>122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 ht="15.75" x14ac:dyDescent="0.25">
      <c r="A63" s="4" t="s">
        <v>121</v>
      </c>
      <c r="B63" s="4">
        <v>3.863302</v>
      </c>
      <c r="C63" s="4">
        <v>3.8862549999999998</v>
      </c>
      <c r="D63" s="4">
        <v>5.1173279999999997</v>
      </c>
      <c r="E63" s="4">
        <v>4.2424879999999998</v>
      </c>
      <c r="F63" s="4">
        <v>4.0853659999999996</v>
      </c>
      <c r="G63" s="4">
        <v>3.592123</v>
      </c>
      <c r="H63" s="4">
        <v>1.743126</v>
      </c>
      <c r="I63" s="4">
        <v>4.7701909999999996</v>
      </c>
      <c r="J63" s="4">
        <v>3.7152989999999999</v>
      </c>
      <c r="K63" s="4">
        <v>2.9782609999999998</v>
      </c>
      <c r="L63" s="4">
        <v>2.8373629999999999</v>
      </c>
      <c r="M63" s="4">
        <v>2.2169120000000002</v>
      </c>
      <c r="N63" s="4">
        <v>1.6190279999999999</v>
      </c>
      <c r="O63" s="4">
        <v>1.1917420000000001</v>
      </c>
    </row>
    <row r="64" spans="1:15" ht="15.75" x14ac:dyDescent="0.25">
      <c r="A64" s="5" t="s">
        <v>120</v>
      </c>
      <c r="B64" s="5">
        <v>3.4955609999999999</v>
      </c>
      <c r="C64" s="5">
        <v>3.125121</v>
      </c>
      <c r="D64" s="5">
        <v>4.9936160000000003</v>
      </c>
      <c r="E64" s="5">
        <v>3.2397930000000001</v>
      </c>
      <c r="F64" s="5">
        <v>4.0853659999999996</v>
      </c>
      <c r="G64" s="5">
        <v>3.592123</v>
      </c>
      <c r="H64" s="5">
        <v>1.743126</v>
      </c>
      <c r="I64" s="5">
        <v>4.7701909999999996</v>
      </c>
      <c r="J64" s="5">
        <v>3.7152989999999999</v>
      </c>
      <c r="K64" s="5">
        <v>2.9782609999999998</v>
      </c>
      <c r="L64" s="5">
        <v>5.3884999999999996</v>
      </c>
      <c r="M64" s="5">
        <v>4.3560930000000004</v>
      </c>
      <c r="N64" s="5">
        <v>1.6190279999999999</v>
      </c>
      <c r="O64" s="5">
        <v>1.1917420000000001</v>
      </c>
    </row>
    <row r="66" spans="1:15" ht="16.5" x14ac:dyDescent="0.25">
      <c r="A66" s="2" t="s">
        <v>119</v>
      </c>
    </row>
    <row r="67" spans="1:15" ht="15.75" x14ac:dyDescent="0.25">
      <c r="A67" s="4" t="s">
        <v>118</v>
      </c>
      <c r="B67" s="4">
        <v>3.7396959999999999</v>
      </c>
      <c r="C67" s="4">
        <v>3.5506690000000001</v>
      </c>
      <c r="D67" s="4">
        <v>4.8873689999999996</v>
      </c>
      <c r="E67" s="4">
        <v>3.2397930000000001</v>
      </c>
      <c r="F67" s="4">
        <v>4.0853659999999996</v>
      </c>
      <c r="G67" s="4">
        <v>3.592123</v>
      </c>
      <c r="H67" s="4">
        <v>1.7012910000000001</v>
      </c>
      <c r="I67" s="4">
        <v>4.5059950000000004</v>
      </c>
      <c r="J67" s="4">
        <v>3.5233650000000001</v>
      </c>
      <c r="K67" s="4">
        <v>2.8274629999999998</v>
      </c>
      <c r="L67" s="4">
        <v>2.675583</v>
      </c>
      <c r="M67" s="4">
        <v>2.1049790000000002</v>
      </c>
      <c r="N67" s="4">
        <v>1.6190279999999999</v>
      </c>
      <c r="O67" s="4">
        <v>1.1917420000000001</v>
      </c>
    </row>
    <row r="68" spans="1:15" ht="15.75" x14ac:dyDescent="0.25">
      <c r="A68" s="5" t="s">
        <v>117</v>
      </c>
      <c r="B68" s="5">
        <v>-0.24413399999999999</v>
      </c>
      <c r="C68" s="5">
        <v>-0.42554799999999998</v>
      </c>
      <c r="D68" s="5">
        <v>0.10624699999999999</v>
      </c>
      <c r="E68" s="5"/>
      <c r="F68" s="5"/>
      <c r="G68" s="5"/>
      <c r="H68" s="5"/>
      <c r="I68" s="5"/>
      <c r="J68" s="5"/>
      <c r="K68" s="5"/>
      <c r="L68" s="5">
        <v>2.4018030000000001</v>
      </c>
      <c r="M68" s="5">
        <v>2.0334650000000001</v>
      </c>
      <c r="N68" s="5"/>
      <c r="O68" s="5"/>
    </row>
    <row r="69" spans="1:15" ht="15.75" x14ac:dyDescent="0.25">
      <c r="A69" s="4" t="s">
        <v>116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1:15" ht="15.75" x14ac:dyDescent="0.25">
      <c r="A70" s="5" t="s">
        <v>115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</row>
    <row r="71" spans="1:15" ht="15.75" x14ac:dyDescent="0.25">
      <c r="A71" s="4" t="s">
        <v>114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</row>
    <row r="72" spans="1:15" ht="15.75" x14ac:dyDescent="0.25">
      <c r="A72" s="5" t="s">
        <v>113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</row>
    <row r="73" spans="1:15" ht="15.75" x14ac:dyDescent="0.25">
      <c r="A73" s="4" t="s">
        <v>112</v>
      </c>
      <c r="B73" s="4">
        <v>3.863302</v>
      </c>
      <c r="C73" s="4">
        <v>3.8862549999999998</v>
      </c>
      <c r="D73" s="4">
        <v>5.1173279999999997</v>
      </c>
      <c r="E73" s="4">
        <v>4.2424879999999998</v>
      </c>
      <c r="F73" s="4">
        <v>4.0853659999999996</v>
      </c>
      <c r="G73" s="4">
        <v>3.592123</v>
      </c>
      <c r="H73" s="4">
        <v>1.7012910000000001</v>
      </c>
      <c r="I73" s="4">
        <v>4.5059950000000004</v>
      </c>
      <c r="J73" s="4">
        <v>3.5233650000000001</v>
      </c>
      <c r="K73" s="4">
        <v>2.8274629999999998</v>
      </c>
      <c r="L73" s="4">
        <v>2.675583</v>
      </c>
      <c r="M73" s="4">
        <v>2.1049790000000002</v>
      </c>
      <c r="N73" s="4">
        <v>1.6190279999999999</v>
      </c>
      <c r="O73" s="4">
        <v>1.1917420000000001</v>
      </c>
    </row>
    <row r="74" spans="1:15" ht="15.75" x14ac:dyDescent="0.25">
      <c r="A74" s="5" t="s">
        <v>111</v>
      </c>
      <c r="B74" s="5">
        <v>3.4955609999999999</v>
      </c>
      <c r="C74" s="5">
        <v>3.125121</v>
      </c>
      <c r="D74" s="5">
        <v>4.9936160000000003</v>
      </c>
      <c r="E74" s="5">
        <v>3.2397930000000001</v>
      </c>
      <c r="F74" s="5">
        <v>4.0853659999999996</v>
      </c>
      <c r="G74" s="5">
        <v>3.592123</v>
      </c>
      <c r="H74" s="5">
        <v>1.7012910000000001</v>
      </c>
      <c r="I74" s="5">
        <v>4.5059950000000004</v>
      </c>
      <c r="J74" s="5">
        <v>3.5233650000000001</v>
      </c>
      <c r="K74" s="5">
        <v>2.8274629999999998</v>
      </c>
      <c r="L74" s="5">
        <v>5.0773859999999997</v>
      </c>
      <c r="M74" s="5">
        <v>4.1384439999999998</v>
      </c>
      <c r="N74" s="5">
        <v>1.6190279999999999</v>
      </c>
      <c r="O74" s="5">
        <v>1.1917420000000001</v>
      </c>
    </row>
    <row r="76" spans="1:15" ht="16.5" x14ac:dyDescent="0.25">
      <c r="A76" s="2" t="s">
        <v>110</v>
      </c>
    </row>
    <row r="77" spans="1:15" ht="15.75" x14ac:dyDescent="0.25">
      <c r="A77" s="4" t="s">
        <v>109</v>
      </c>
      <c r="B77" s="4">
        <v>201.536418</v>
      </c>
      <c r="C77" s="4">
        <v>208.77645699999999</v>
      </c>
      <c r="D77" s="4">
        <v>209.21618599999999</v>
      </c>
      <c r="E77" s="4">
        <v>209.21618599999999</v>
      </c>
      <c r="F77" s="4">
        <v>209.21618599999999</v>
      </c>
      <c r="G77" s="4">
        <v>209.21618599999999</v>
      </c>
      <c r="H77" s="4">
        <v>196.22016600000001</v>
      </c>
      <c r="I77" s="4">
        <v>197.56234599999999</v>
      </c>
      <c r="J77" s="4">
        <v>203.59497500000001</v>
      </c>
      <c r="K77" s="4">
        <v>203.38610399999999</v>
      </c>
      <c r="L77" s="4">
        <v>186.94783200000001</v>
      </c>
      <c r="M77" s="4">
        <v>182.59824</v>
      </c>
      <c r="N77" s="4">
        <v>181.80944400000001</v>
      </c>
      <c r="O77" s="4">
        <v>181.46440000000001</v>
      </c>
    </row>
    <row r="78" spans="1:15" ht="15.75" x14ac:dyDescent="0.25">
      <c r="A78" s="5" t="s">
        <v>108</v>
      </c>
      <c r="B78" s="5">
        <v>201.536418</v>
      </c>
      <c r="C78" s="5">
        <v>208.77645699999999</v>
      </c>
      <c r="D78" s="5">
        <v>209.21618599999999</v>
      </c>
      <c r="E78" s="5">
        <v>209.21618599999999</v>
      </c>
      <c r="F78" s="5">
        <v>209.21618599999999</v>
      </c>
      <c r="G78" s="5">
        <v>209.21618599999999</v>
      </c>
      <c r="H78" s="5">
        <v>209.23809900000001</v>
      </c>
      <c r="I78" s="5">
        <v>213.333203</v>
      </c>
      <c r="J78" s="5">
        <v>219.46717699999999</v>
      </c>
      <c r="K78" s="5">
        <v>219.39952199999999</v>
      </c>
      <c r="L78" s="5">
        <v>203.52942200000001</v>
      </c>
      <c r="M78" s="5">
        <v>198.67738399999999</v>
      </c>
      <c r="N78" s="5">
        <v>181.80944400000001</v>
      </c>
      <c r="O78" s="5">
        <v>181.50673599999999</v>
      </c>
    </row>
    <row r="79" spans="1:15" ht="15.75" x14ac:dyDescent="0.25">
      <c r="A79" s="4" t="s">
        <v>107</v>
      </c>
      <c r="B79" s="4">
        <v>1.6645529999999999</v>
      </c>
      <c r="C79" s="4">
        <v>1.994758</v>
      </c>
      <c r="D79" s="4">
        <v>1.792921</v>
      </c>
      <c r="E79" s="4">
        <v>1.2856320000000001</v>
      </c>
      <c r="F79" s="4">
        <v>1.0457419999999999</v>
      </c>
      <c r="G79" s="4">
        <v>0.46392699999999998</v>
      </c>
      <c r="H79" s="4">
        <v>0.69725099999999995</v>
      </c>
      <c r="I79" s="4">
        <v>0.73387500000000006</v>
      </c>
      <c r="J79" s="4">
        <v>0.57580299999999995</v>
      </c>
      <c r="K79" s="4">
        <v>1.633645</v>
      </c>
      <c r="L79" s="4">
        <v>1.617794</v>
      </c>
      <c r="M79" s="4">
        <v>1.2437100000000001</v>
      </c>
      <c r="N79" s="4">
        <v>1.1321870000000001</v>
      </c>
      <c r="O79" s="4">
        <v>0.87016099999999996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1"/>
  <sheetViews>
    <sheetView showGridLine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5" x14ac:dyDescent="0.25"/>
  <cols>
    <col min="1" max="1" width="44.7109375" customWidth="1"/>
  </cols>
  <sheetData>
    <row r="1" spans="1:20" ht="20.25" x14ac:dyDescent="0.3">
      <c r="A1" s="1" t="s">
        <v>185</v>
      </c>
    </row>
    <row r="2" spans="1:20" x14ac:dyDescent="0.25">
      <c r="A2" t="s">
        <v>1</v>
      </c>
    </row>
    <row r="4" spans="1:20" ht="16.5" x14ac:dyDescent="0.25">
      <c r="A4" s="2" t="s">
        <v>2</v>
      </c>
      <c r="B4" s="3">
        <v>42369</v>
      </c>
      <c r="C4" s="3">
        <v>42004</v>
      </c>
      <c r="D4" s="3">
        <v>41639</v>
      </c>
      <c r="E4" s="3">
        <v>41274</v>
      </c>
      <c r="F4" s="3">
        <v>40908</v>
      </c>
      <c r="G4" s="3">
        <v>40543</v>
      </c>
      <c r="H4" s="3">
        <v>40178</v>
      </c>
      <c r="I4" s="3">
        <v>39813</v>
      </c>
      <c r="J4" s="3">
        <v>39447</v>
      </c>
      <c r="K4" s="3">
        <v>39082</v>
      </c>
      <c r="L4" s="3">
        <v>38717</v>
      </c>
      <c r="M4" s="3">
        <v>38352</v>
      </c>
      <c r="N4" s="3">
        <v>37986</v>
      </c>
      <c r="O4" s="3">
        <v>37621</v>
      </c>
      <c r="P4" s="3">
        <v>37256</v>
      </c>
      <c r="Q4" s="3">
        <v>36891</v>
      </c>
      <c r="R4" s="3">
        <v>36525</v>
      </c>
      <c r="S4" s="3">
        <v>36160</v>
      </c>
      <c r="T4" s="3">
        <v>35795</v>
      </c>
    </row>
    <row r="6" spans="1:20" ht="16.5" x14ac:dyDescent="0.25">
      <c r="A6" s="2" t="s">
        <v>3</v>
      </c>
    </row>
    <row r="7" spans="1:20" ht="15.75" x14ac:dyDescent="0.25">
      <c r="A7" s="4" t="s">
        <v>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15.75" x14ac:dyDescent="0.25">
      <c r="A8" s="5" t="s">
        <v>5</v>
      </c>
      <c r="B8" s="5">
        <v>369.77</v>
      </c>
      <c r="C8" s="5">
        <v>413.55799999999999</v>
      </c>
      <c r="D8" s="5">
        <v>437.48899999999998</v>
      </c>
      <c r="E8" s="5">
        <v>290.78100000000001</v>
      </c>
      <c r="F8" s="5">
        <v>241.03399999999999</v>
      </c>
      <c r="G8" s="5">
        <v>234.25700000000001</v>
      </c>
      <c r="H8" s="5">
        <v>386.66399999999999</v>
      </c>
      <c r="I8" s="5">
        <v>230.61699999999999</v>
      </c>
      <c r="J8" s="5">
        <v>191.95</v>
      </c>
      <c r="K8" s="5">
        <v>64.88</v>
      </c>
      <c r="L8" s="5">
        <v>101.09099999999999</v>
      </c>
      <c r="M8" s="5">
        <v>130.023</v>
      </c>
      <c r="N8" s="5">
        <v>104.13500000000001</v>
      </c>
      <c r="O8" s="5">
        <v>194.67</v>
      </c>
      <c r="P8" s="5">
        <v>79.081999999999994</v>
      </c>
      <c r="Q8" s="5">
        <v>35.463999999999999</v>
      </c>
      <c r="R8" s="5">
        <v>14.6</v>
      </c>
      <c r="S8" s="5">
        <v>6.8</v>
      </c>
      <c r="T8" s="5">
        <v>4</v>
      </c>
    </row>
    <row r="9" spans="1:20" ht="15.75" x14ac:dyDescent="0.25">
      <c r="A9" s="4" t="s">
        <v>6</v>
      </c>
      <c r="B9" s="4">
        <v>0.629</v>
      </c>
      <c r="C9" s="4">
        <v>27.266999999999999</v>
      </c>
      <c r="D9" s="4">
        <v>91.754999999999995</v>
      </c>
      <c r="E9" s="4">
        <v>44.661000000000001</v>
      </c>
      <c r="F9" s="4">
        <v>2.8780000000000001</v>
      </c>
      <c r="G9" s="4">
        <v>68.811999999999998</v>
      </c>
      <c r="H9" s="4">
        <v>22.759</v>
      </c>
      <c r="I9" s="4">
        <v>22.433</v>
      </c>
      <c r="J9" s="4">
        <v>81.597999999999999</v>
      </c>
      <c r="K9" s="4">
        <v>155.16999999999999</v>
      </c>
      <c r="L9" s="4">
        <v>159.07499999999999</v>
      </c>
      <c r="M9" s="4">
        <v>160.20500000000001</v>
      </c>
      <c r="N9" s="4">
        <v>160.44999999999999</v>
      </c>
      <c r="O9" s="4"/>
      <c r="P9" s="4"/>
      <c r="Q9" s="4"/>
      <c r="R9" s="4"/>
      <c r="S9" s="4"/>
      <c r="T9" s="4"/>
    </row>
    <row r="10" spans="1:20" ht="15.75" x14ac:dyDescent="0.25">
      <c r="A10" s="5" t="s">
        <v>7</v>
      </c>
      <c r="B10" s="5">
        <v>370.399</v>
      </c>
      <c r="C10" s="5">
        <v>440.82499999999999</v>
      </c>
      <c r="D10" s="5">
        <v>529.24400000000003</v>
      </c>
      <c r="E10" s="5">
        <v>335.44200000000001</v>
      </c>
      <c r="F10" s="5">
        <v>243.91200000000001</v>
      </c>
      <c r="G10" s="5">
        <v>303.06900000000002</v>
      </c>
      <c r="H10" s="5">
        <v>409.423</v>
      </c>
      <c r="I10" s="5">
        <v>253.05</v>
      </c>
      <c r="J10" s="5">
        <v>273.548</v>
      </c>
      <c r="K10" s="5">
        <v>220.05</v>
      </c>
      <c r="L10" s="5">
        <v>260.166</v>
      </c>
      <c r="M10" s="5">
        <v>290.22800000000001</v>
      </c>
      <c r="N10" s="5">
        <v>264.58499999999998</v>
      </c>
      <c r="O10" s="5">
        <v>194.67</v>
      </c>
      <c r="P10" s="5">
        <v>79.081999999999994</v>
      </c>
      <c r="Q10" s="5">
        <v>35.463999999999999</v>
      </c>
      <c r="R10" s="5">
        <v>14.6</v>
      </c>
      <c r="S10" s="5">
        <v>6.8</v>
      </c>
      <c r="T10" s="5">
        <v>4</v>
      </c>
    </row>
    <row r="11" spans="1:20" ht="15.75" x14ac:dyDescent="0.25">
      <c r="A11" s="4" t="s">
        <v>8</v>
      </c>
      <c r="B11" s="4">
        <v>371.95299999999997</v>
      </c>
      <c r="C11" s="4">
        <v>344.39</v>
      </c>
      <c r="D11" s="4">
        <v>306.87799999999999</v>
      </c>
      <c r="E11" s="4">
        <v>334.32400000000001</v>
      </c>
      <c r="F11" s="4">
        <v>351.53800000000001</v>
      </c>
      <c r="G11" s="4">
        <v>300.18099999999998</v>
      </c>
      <c r="H11" s="4">
        <v>226.548</v>
      </c>
      <c r="I11" s="4">
        <v>299.58499999999998</v>
      </c>
      <c r="J11" s="4">
        <v>300.50599999999997</v>
      </c>
      <c r="K11" s="4">
        <v>285.858</v>
      </c>
      <c r="L11" s="4">
        <v>284.029</v>
      </c>
      <c r="M11" s="4">
        <v>267.65300000000002</v>
      </c>
      <c r="N11" s="4">
        <v>206.024</v>
      </c>
      <c r="O11" s="4">
        <v>154.09899999999999</v>
      </c>
      <c r="P11" s="4">
        <v>155.25200000000001</v>
      </c>
      <c r="Q11" s="4">
        <v>129.53899999999999</v>
      </c>
      <c r="R11" s="4"/>
      <c r="S11" s="4"/>
      <c r="T11" s="4"/>
    </row>
    <row r="12" spans="1:20" ht="15.75" x14ac:dyDescent="0.25">
      <c r="A12" s="5" t="s">
        <v>9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ht="15.75" x14ac:dyDescent="0.25">
      <c r="A13" s="4" t="s">
        <v>10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ht="15.75" x14ac:dyDescent="0.25">
      <c r="A14" s="5" t="s">
        <v>11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/>
      <c r="S14" s="5"/>
      <c r="T14" s="5"/>
    </row>
    <row r="15" spans="1:20" ht="15.75" x14ac:dyDescent="0.25">
      <c r="A15" s="4" t="s">
        <v>12</v>
      </c>
      <c r="B15" s="4">
        <v>371.95299999999997</v>
      </c>
      <c r="C15" s="4">
        <v>344.39</v>
      </c>
      <c r="D15" s="4">
        <v>306.87799999999999</v>
      </c>
      <c r="E15" s="4">
        <v>334.32400000000001</v>
      </c>
      <c r="F15" s="4">
        <v>351.53800000000001</v>
      </c>
      <c r="G15" s="4">
        <v>300.18099999999998</v>
      </c>
      <c r="H15" s="4">
        <v>226.548</v>
      </c>
      <c r="I15" s="4">
        <v>299.58499999999998</v>
      </c>
      <c r="J15" s="4">
        <v>300.50599999999997</v>
      </c>
      <c r="K15" s="4">
        <v>285.858</v>
      </c>
      <c r="L15" s="4">
        <v>284.029</v>
      </c>
      <c r="M15" s="4">
        <v>267.65300000000002</v>
      </c>
      <c r="N15" s="4">
        <v>206.024</v>
      </c>
      <c r="O15" s="4">
        <v>154.09899999999999</v>
      </c>
      <c r="P15" s="4">
        <v>155.25200000000001</v>
      </c>
      <c r="Q15" s="4">
        <v>129.53899999999999</v>
      </c>
      <c r="R15" s="4">
        <v>118.7</v>
      </c>
      <c r="S15" s="4">
        <v>106</v>
      </c>
      <c r="T15" s="4">
        <v>76.099999999999994</v>
      </c>
    </row>
    <row r="16" spans="1:20" ht="15.75" x14ac:dyDescent="0.25">
      <c r="A16" s="5" t="s">
        <v>13</v>
      </c>
      <c r="B16" s="5"/>
      <c r="C16" s="5"/>
      <c r="D16" s="5"/>
      <c r="E16" s="5">
        <v>1.633</v>
      </c>
      <c r="F16" s="5">
        <v>2.044</v>
      </c>
      <c r="G16" s="5">
        <v>1.0960000000000001</v>
      </c>
      <c r="H16" s="5">
        <v>1.0209999999999999</v>
      </c>
      <c r="I16" s="5">
        <v>0.621</v>
      </c>
      <c r="J16" s="5">
        <v>0.39200000000000002</v>
      </c>
      <c r="K16" s="5">
        <v>2.2189999999999999</v>
      </c>
      <c r="L16" s="5">
        <v>2.6429999999999998</v>
      </c>
      <c r="M16" s="5">
        <v>2.9049999999999998</v>
      </c>
      <c r="N16" s="5">
        <v>3.3860000000000001</v>
      </c>
      <c r="O16" s="5">
        <v>1.54</v>
      </c>
      <c r="P16" s="5">
        <v>4.2089999999999996</v>
      </c>
      <c r="Q16" s="5"/>
      <c r="R16" s="5"/>
      <c r="S16" s="5"/>
      <c r="T16" s="5"/>
    </row>
    <row r="17" spans="1:20" ht="15.75" x14ac:dyDescent="0.25">
      <c r="A17" s="4" t="s">
        <v>14</v>
      </c>
      <c r="B17" s="4"/>
      <c r="C17" s="4"/>
      <c r="D17" s="4"/>
      <c r="E17" s="4">
        <v>1.9690000000000001</v>
      </c>
      <c r="F17" s="4">
        <v>1.24</v>
      </c>
      <c r="G17" s="4">
        <v>0.65900000000000003</v>
      </c>
      <c r="H17" s="4">
        <v>0.16300000000000001</v>
      </c>
      <c r="I17" s="4">
        <v>1.0649999999999999</v>
      </c>
      <c r="J17" s="4">
        <v>3.9790000000000001</v>
      </c>
      <c r="K17" s="4">
        <v>10.664</v>
      </c>
      <c r="L17" s="4">
        <v>8.2880000000000003</v>
      </c>
      <c r="M17" s="4">
        <v>8.3230000000000004</v>
      </c>
      <c r="N17" s="4">
        <v>3.6920000000000002</v>
      </c>
      <c r="O17" s="4">
        <v>2.714</v>
      </c>
      <c r="P17" s="4">
        <v>6.1559999999999997</v>
      </c>
      <c r="Q17" s="4"/>
      <c r="R17" s="4"/>
      <c r="S17" s="4"/>
      <c r="T17" s="4"/>
    </row>
    <row r="18" spans="1:20" ht="15.75" x14ac:dyDescent="0.25">
      <c r="A18" s="5" t="s">
        <v>15</v>
      </c>
      <c r="B18" s="5"/>
      <c r="C18" s="5"/>
      <c r="D18" s="5"/>
      <c r="E18" s="5">
        <v>359.72300000000001</v>
      </c>
      <c r="F18" s="5">
        <v>361.91500000000002</v>
      </c>
      <c r="G18" s="5">
        <v>312.54300000000001</v>
      </c>
      <c r="H18" s="5">
        <v>220.977</v>
      </c>
      <c r="I18" s="5">
        <v>254.626</v>
      </c>
      <c r="J18" s="5">
        <v>261.50299999999999</v>
      </c>
      <c r="K18" s="5">
        <v>199.44</v>
      </c>
      <c r="L18" s="5">
        <v>174.93899999999999</v>
      </c>
      <c r="M18" s="5">
        <v>154.19800000000001</v>
      </c>
      <c r="N18" s="5">
        <v>119.73</v>
      </c>
      <c r="O18" s="5">
        <v>90.608000000000004</v>
      </c>
      <c r="P18" s="5">
        <v>109.221</v>
      </c>
      <c r="Q18" s="5"/>
      <c r="R18" s="5"/>
      <c r="S18" s="5"/>
      <c r="T18" s="5"/>
    </row>
    <row r="19" spans="1:20" ht="15.75" x14ac:dyDescent="0.25">
      <c r="A19" s="4" t="s">
        <v>16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ht="15.75" x14ac:dyDescent="0.25">
      <c r="A20" s="5" t="s">
        <v>17</v>
      </c>
      <c r="B20" s="5"/>
      <c r="C20" s="5"/>
      <c r="D20" s="5"/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/>
      <c r="R20" s="5"/>
      <c r="S20" s="5"/>
      <c r="T20" s="5"/>
    </row>
    <row r="21" spans="1:20" ht="15.75" x14ac:dyDescent="0.25">
      <c r="A21" s="4" t="s">
        <v>18</v>
      </c>
      <c r="B21" s="4">
        <v>473.637</v>
      </c>
      <c r="C21" s="4">
        <v>384.65</v>
      </c>
      <c r="D21" s="4">
        <v>329.22800000000001</v>
      </c>
      <c r="E21" s="4">
        <v>363.32499999999999</v>
      </c>
      <c r="F21" s="4">
        <v>365.19900000000001</v>
      </c>
      <c r="G21" s="4">
        <v>314.298</v>
      </c>
      <c r="H21" s="4">
        <v>222.161</v>
      </c>
      <c r="I21" s="4">
        <v>256.31200000000001</v>
      </c>
      <c r="J21" s="4">
        <v>265.87400000000002</v>
      </c>
      <c r="K21" s="4">
        <v>212.32300000000001</v>
      </c>
      <c r="L21" s="4">
        <v>185.87</v>
      </c>
      <c r="M21" s="4">
        <v>165.42599999999999</v>
      </c>
      <c r="N21" s="4">
        <v>126.80800000000001</v>
      </c>
      <c r="O21" s="4">
        <v>94.861999999999995</v>
      </c>
      <c r="P21" s="4">
        <v>114.889</v>
      </c>
      <c r="Q21" s="4">
        <v>105.288</v>
      </c>
      <c r="R21" s="4">
        <v>86.5</v>
      </c>
      <c r="S21" s="4">
        <v>74.099999999999994</v>
      </c>
      <c r="T21" s="4">
        <v>48.3</v>
      </c>
    </row>
    <row r="22" spans="1:20" ht="15.75" x14ac:dyDescent="0.25">
      <c r="A22" s="5" t="s">
        <v>19</v>
      </c>
      <c r="B22" s="5">
        <v>33.4</v>
      </c>
      <c r="C22" s="5">
        <v>39.174999999999997</v>
      </c>
      <c r="D22" s="5">
        <v>33.081000000000003</v>
      </c>
      <c r="E22" s="5">
        <v>38.582999999999998</v>
      </c>
      <c r="F22" s="5">
        <v>36.392000000000003</v>
      </c>
      <c r="G22" s="5">
        <v>28.241</v>
      </c>
      <c r="H22" s="5">
        <v>32.03</v>
      </c>
      <c r="I22" s="5">
        <v>29.704999999999998</v>
      </c>
      <c r="J22" s="5">
        <v>14.567</v>
      </c>
      <c r="K22" s="5">
        <v>12.712999999999999</v>
      </c>
      <c r="L22" s="5">
        <v>11.387</v>
      </c>
      <c r="M22" s="5">
        <v>10.536</v>
      </c>
      <c r="N22" s="5">
        <v>5.3710000000000004</v>
      </c>
      <c r="O22" s="5">
        <v>6.0060000000000002</v>
      </c>
      <c r="P22" s="5">
        <v>3.847</v>
      </c>
      <c r="Q22" s="5"/>
      <c r="R22" s="5"/>
      <c r="S22" s="5"/>
      <c r="T22" s="5"/>
    </row>
    <row r="23" spans="1:20" ht="15.75" x14ac:dyDescent="0.25">
      <c r="A23" s="4" t="s">
        <v>20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 ht="15.75" x14ac:dyDescent="0.25">
      <c r="A24" s="5" t="s">
        <v>21</v>
      </c>
      <c r="B24" s="5"/>
      <c r="C24" s="5">
        <v>57.000999999999998</v>
      </c>
      <c r="D24" s="5">
        <v>52.040999999999997</v>
      </c>
      <c r="E24" s="5">
        <v>50.929000000000002</v>
      </c>
      <c r="F24" s="5">
        <v>52.484999999999999</v>
      </c>
      <c r="G24" s="5">
        <v>45.091000000000001</v>
      </c>
      <c r="H24" s="5">
        <v>31.55</v>
      </c>
      <c r="I24" s="5">
        <v>33.866999999999997</v>
      </c>
      <c r="J24" s="5">
        <v>31.169</v>
      </c>
      <c r="K24" s="5">
        <v>26.74</v>
      </c>
      <c r="L24" s="5">
        <v>21.673999999999999</v>
      </c>
      <c r="M24" s="5">
        <v>22.19</v>
      </c>
      <c r="N24" s="5">
        <v>17.442</v>
      </c>
      <c r="O24" s="5">
        <v>10.84</v>
      </c>
      <c r="P24" s="5">
        <v>13.691000000000001</v>
      </c>
      <c r="Q24" s="5"/>
      <c r="R24" s="5"/>
      <c r="S24" s="5"/>
      <c r="T24" s="5"/>
    </row>
    <row r="25" spans="1:20" ht="15.75" x14ac:dyDescent="0.25">
      <c r="A25" s="4" t="s">
        <v>22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18.957000000000001</v>
      </c>
      <c r="R25" s="4">
        <v>14.2</v>
      </c>
      <c r="S25" s="4">
        <v>11.3</v>
      </c>
      <c r="T25" s="4">
        <v>2.4</v>
      </c>
    </row>
    <row r="26" spans="1:20" ht="15.75" x14ac:dyDescent="0.25">
      <c r="A26" s="5" t="s">
        <v>23</v>
      </c>
      <c r="B26" s="5">
        <v>1249.3889999999999</v>
      </c>
      <c r="C26" s="5">
        <v>1266.0409999999999</v>
      </c>
      <c r="D26" s="5">
        <v>1250.472</v>
      </c>
      <c r="E26" s="5">
        <v>1122.6030000000001</v>
      </c>
      <c r="F26" s="5">
        <v>1049.5260000000001</v>
      </c>
      <c r="G26" s="5">
        <v>990.88</v>
      </c>
      <c r="H26" s="5">
        <v>921.71199999999999</v>
      </c>
      <c r="I26" s="5">
        <v>872.51900000000001</v>
      </c>
      <c r="J26" s="5">
        <v>885.66399999999999</v>
      </c>
      <c r="K26" s="5">
        <v>757.68399999999997</v>
      </c>
      <c r="L26" s="5">
        <v>763.12599999999998</v>
      </c>
      <c r="M26" s="5">
        <v>756.03300000000002</v>
      </c>
      <c r="N26" s="5">
        <v>620.23</v>
      </c>
      <c r="O26" s="5">
        <v>460.47699999999998</v>
      </c>
      <c r="P26" s="5">
        <v>366.76100000000002</v>
      </c>
      <c r="Q26" s="5">
        <v>289.24799999999999</v>
      </c>
      <c r="R26" s="5">
        <v>234</v>
      </c>
      <c r="S26" s="5">
        <v>198.2</v>
      </c>
      <c r="T26" s="5">
        <v>130.80000000000001</v>
      </c>
    </row>
    <row r="27" spans="1:20" ht="15.75" x14ac:dyDescent="0.25">
      <c r="A27" s="4" t="s">
        <v>24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ht="15.75" x14ac:dyDescent="0.25">
      <c r="A28" s="5" t="s">
        <v>25</v>
      </c>
      <c r="B28" s="5">
        <v>20.832000000000001</v>
      </c>
      <c r="C28" s="5">
        <v>21.048999999999999</v>
      </c>
      <c r="D28" s="5">
        <v>21.321000000000002</v>
      </c>
      <c r="E28" s="5">
        <v>20.036000000000001</v>
      </c>
      <c r="F28" s="5">
        <v>20.69</v>
      </c>
      <c r="G28" s="5">
        <v>16.898</v>
      </c>
      <c r="H28" s="5">
        <v>16.556999999999999</v>
      </c>
      <c r="I28" s="5">
        <v>16.465</v>
      </c>
      <c r="J28" s="5">
        <v>16.602</v>
      </c>
      <c r="K28" s="5">
        <v>13.012</v>
      </c>
      <c r="L28" s="5">
        <v>12.917999999999999</v>
      </c>
      <c r="M28" s="5">
        <v>8.3789999999999996</v>
      </c>
      <c r="N28" s="5">
        <v>7.3120000000000003</v>
      </c>
      <c r="O28" s="5">
        <v>16.102</v>
      </c>
      <c r="P28" s="5">
        <v>15.303000000000001</v>
      </c>
      <c r="Q28" s="5"/>
      <c r="R28" s="5"/>
      <c r="S28" s="5"/>
      <c r="T28" s="5"/>
    </row>
    <row r="29" spans="1:20" ht="15.75" x14ac:dyDescent="0.25">
      <c r="A29" s="4" t="s">
        <v>26</v>
      </c>
      <c r="B29" s="4">
        <v>165.18199999999999</v>
      </c>
      <c r="C29" s="4">
        <v>160.16499999999999</v>
      </c>
      <c r="D29" s="4">
        <v>165.58199999999999</v>
      </c>
      <c r="E29" s="4">
        <v>166.36500000000001</v>
      </c>
      <c r="F29" s="4">
        <v>155.672</v>
      </c>
      <c r="G29" s="4">
        <v>144.00399999999999</v>
      </c>
      <c r="H29" s="4">
        <v>147.09299999999999</v>
      </c>
      <c r="I29" s="4">
        <v>143.99700000000001</v>
      </c>
      <c r="J29" s="4">
        <v>140.602</v>
      </c>
      <c r="K29" s="4">
        <v>117.43</v>
      </c>
      <c r="L29" s="4">
        <v>104.88500000000001</v>
      </c>
      <c r="M29" s="4">
        <v>85.778999999999996</v>
      </c>
      <c r="N29" s="4">
        <v>83.221000000000004</v>
      </c>
      <c r="O29" s="4">
        <v>51.795000000000002</v>
      </c>
      <c r="P29" s="4">
        <v>51.581000000000003</v>
      </c>
      <c r="Q29" s="4"/>
      <c r="R29" s="4"/>
      <c r="S29" s="4"/>
      <c r="T29" s="4"/>
    </row>
    <row r="30" spans="1:20" ht="15.75" x14ac:dyDescent="0.25">
      <c r="A30" s="5" t="s">
        <v>27</v>
      </c>
      <c r="B30" s="5">
        <v>361.73700000000002</v>
      </c>
      <c r="C30" s="5">
        <v>353.42399999999998</v>
      </c>
      <c r="D30" s="5">
        <v>277.637</v>
      </c>
      <c r="E30" s="5">
        <v>261.71899999999999</v>
      </c>
      <c r="F30" s="5">
        <v>248.495</v>
      </c>
      <c r="G30" s="5">
        <v>239.251</v>
      </c>
      <c r="H30" s="5">
        <v>228.87899999999999</v>
      </c>
      <c r="I30" s="5">
        <v>208.977</v>
      </c>
      <c r="J30" s="5">
        <v>194.869</v>
      </c>
      <c r="K30" s="5">
        <v>150.47800000000001</v>
      </c>
      <c r="L30" s="5">
        <v>151.10400000000001</v>
      </c>
      <c r="M30" s="5">
        <v>123.069</v>
      </c>
      <c r="N30" s="5">
        <v>115.126</v>
      </c>
      <c r="O30" s="5">
        <v>87.179000000000002</v>
      </c>
      <c r="P30" s="5">
        <v>78.655000000000001</v>
      </c>
      <c r="Q30" s="5"/>
      <c r="R30" s="5"/>
      <c r="S30" s="5"/>
      <c r="T30" s="5"/>
    </row>
    <row r="31" spans="1:20" ht="15.75" x14ac:dyDescent="0.25">
      <c r="A31" s="4" t="s">
        <v>28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/>
      <c r="R31" s="4"/>
      <c r="S31" s="4"/>
      <c r="T31" s="4"/>
    </row>
    <row r="32" spans="1:20" ht="15.75" x14ac:dyDescent="0.25">
      <c r="A32" s="5" t="s">
        <v>29</v>
      </c>
      <c r="B32" s="5">
        <v>5.1580000000000004</v>
      </c>
      <c r="C32" s="5">
        <v>8.7550000000000008</v>
      </c>
      <c r="D32" s="5">
        <v>62.582000000000001</v>
      </c>
      <c r="E32" s="5">
        <v>43.021000000000001</v>
      </c>
      <c r="F32" s="5">
        <v>36.463000000000001</v>
      </c>
      <c r="G32" s="5">
        <v>9.7750000000000004</v>
      </c>
      <c r="H32" s="5">
        <v>8.9320000000000004</v>
      </c>
      <c r="I32" s="5">
        <v>5.9290000000000003</v>
      </c>
      <c r="J32" s="5">
        <v>5.8120000000000003</v>
      </c>
      <c r="K32" s="5">
        <v>64.075000000000003</v>
      </c>
      <c r="L32" s="5">
        <v>21.652000000000001</v>
      </c>
      <c r="M32" s="5">
        <v>45.533999999999999</v>
      </c>
      <c r="N32" s="5">
        <v>12.147</v>
      </c>
      <c r="O32" s="5">
        <v>39.918999999999997</v>
      </c>
      <c r="P32" s="5">
        <v>10.497999999999999</v>
      </c>
      <c r="Q32" s="5"/>
      <c r="R32" s="5"/>
      <c r="S32" s="5"/>
      <c r="T32" s="5"/>
    </row>
    <row r="33" spans="1:20" ht="15.75" x14ac:dyDescent="0.25">
      <c r="A33" s="4" t="s">
        <v>30</v>
      </c>
      <c r="B33" s="4">
        <v>102.056</v>
      </c>
      <c r="C33" s="4">
        <v>93.781999999999996</v>
      </c>
      <c r="D33" s="4">
        <v>78.631</v>
      </c>
      <c r="E33" s="4">
        <v>72.426000000000002</v>
      </c>
      <c r="F33" s="4">
        <v>65.475999999999999</v>
      </c>
      <c r="G33" s="4">
        <v>62.884</v>
      </c>
      <c r="H33" s="4">
        <v>57.866</v>
      </c>
      <c r="I33" s="4">
        <v>45.231000000000002</v>
      </c>
      <c r="J33" s="4">
        <v>20.632000000000001</v>
      </c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ht="15.75" x14ac:dyDescent="0.25">
      <c r="A34" s="5" t="s">
        <v>31</v>
      </c>
      <c r="B34" s="5">
        <v>654.96500000000003</v>
      </c>
      <c r="C34" s="5">
        <v>637.17499999999995</v>
      </c>
      <c r="D34" s="5">
        <v>605.75300000000004</v>
      </c>
      <c r="E34" s="5">
        <v>563.56700000000001</v>
      </c>
      <c r="F34" s="5">
        <v>526.79600000000005</v>
      </c>
      <c r="G34" s="5">
        <v>472.81200000000001</v>
      </c>
      <c r="H34" s="5">
        <v>459.327</v>
      </c>
      <c r="I34" s="5">
        <v>420.59899999999999</v>
      </c>
      <c r="J34" s="5">
        <v>378.517</v>
      </c>
      <c r="K34" s="5">
        <v>344.995</v>
      </c>
      <c r="L34" s="5">
        <v>290.55900000000003</v>
      </c>
      <c r="M34" s="5">
        <v>262.76100000000002</v>
      </c>
      <c r="N34" s="5">
        <v>217.80600000000001</v>
      </c>
      <c r="O34" s="5">
        <v>194.995</v>
      </c>
      <c r="P34" s="5">
        <v>156.03700000000001</v>
      </c>
      <c r="Q34" s="5"/>
      <c r="R34" s="5"/>
      <c r="S34" s="5"/>
      <c r="T34" s="5"/>
    </row>
    <row r="35" spans="1:20" ht="15.75" x14ac:dyDescent="0.25">
      <c r="A35" s="4" t="s">
        <v>32</v>
      </c>
      <c r="B35" s="4">
        <v>-363.27800000000002</v>
      </c>
      <c r="C35" s="4">
        <v>-345.61200000000002</v>
      </c>
      <c r="D35" s="4">
        <v>-326.38</v>
      </c>
      <c r="E35" s="4">
        <v>-303.04300000000001</v>
      </c>
      <c r="F35" s="4">
        <v>-275.88600000000002</v>
      </c>
      <c r="G35" s="4">
        <v>-250.999</v>
      </c>
      <c r="H35" s="4">
        <v>-223.887</v>
      </c>
      <c r="I35" s="4">
        <v>-190.90600000000001</v>
      </c>
      <c r="J35" s="4">
        <v>-168.06700000000001</v>
      </c>
      <c r="K35" s="4">
        <v>-145.56899999999999</v>
      </c>
      <c r="L35" s="4">
        <v>-124.807</v>
      </c>
      <c r="M35" s="4">
        <v>-107.748</v>
      </c>
      <c r="N35" s="4">
        <v>-91.558999999999997</v>
      </c>
      <c r="O35" s="4">
        <v>-70.48</v>
      </c>
      <c r="P35" s="4">
        <v>-55.365000000000002</v>
      </c>
      <c r="Q35" s="4">
        <v>-48.322000000000003</v>
      </c>
      <c r="R35" s="4">
        <v>-38.200000000000003</v>
      </c>
      <c r="S35" s="4">
        <v>-22.2</v>
      </c>
      <c r="T35" s="4">
        <v>-22.2</v>
      </c>
    </row>
    <row r="36" spans="1:20" ht="15.75" x14ac:dyDescent="0.25">
      <c r="A36" s="5" t="s">
        <v>33</v>
      </c>
      <c r="B36" s="5">
        <v>291.68700000000001</v>
      </c>
      <c r="C36" s="5">
        <v>291.56299999999999</v>
      </c>
      <c r="D36" s="5">
        <v>279.37299999999999</v>
      </c>
      <c r="E36" s="5">
        <v>260.524</v>
      </c>
      <c r="F36" s="5">
        <v>250.91</v>
      </c>
      <c r="G36" s="5">
        <v>221.81299999999999</v>
      </c>
      <c r="H36" s="5">
        <v>235.44</v>
      </c>
      <c r="I36" s="5">
        <v>229.69300000000001</v>
      </c>
      <c r="J36" s="5">
        <v>210.45</v>
      </c>
      <c r="K36" s="5">
        <v>199.42599999999999</v>
      </c>
      <c r="L36" s="5">
        <v>165.75200000000001</v>
      </c>
      <c r="M36" s="5">
        <v>155.01300000000001</v>
      </c>
      <c r="N36" s="5">
        <v>126.247</v>
      </c>
      <c r="O36" s="5">
        <v>124.515</v>
      </c>
      <c r="P36" s="5">
        <v>100.672</v>
      </c>
      <c r="Q36" s="5">
        <v>76.662000000000006</v>
      </c>
      <c r="R36" s="5">
        <v>69</v>
      </c>
      <c r="S36" s="5">
        <v>68.7</v>
      </c>
      <c r="T36" s="5">
        <v>35.200000000000003</v>
      </c>
    </row>
    <row r="37" spans="1:20" ht="15.75" x14ac:dyDescent="0.25">
      <c r="A37" s="4" t="s">
        <v>34</v>
      </c>
      <c r="B37" s="4">
        <v>68.593999999999994</v>
      </c>
      <c r="C37" s="4">
        <v>68.593999999999994</v>
      </c>
      <c r="D37" s="4">
        <v>14.438000000000001</v>
      </c>
      <c r="E37" s="4">
        <v>14.438000000000001</v>
      </c>
      <c r="F37" s="4">
        <v>14.438000000000001</v>
      </c>
      <c r="G37" s="4">
        <v>14.47</v>
      </c>
      <c r="H37" s="4">
        <v>12.659000000000001</v>
      </c>
      <c r="I37" s="4">
        <v>12.659000000000001</v>
      </c>
      <c r="J37" s="4">
        <v>17.273</v>
      </c>
      <c r="K37" s="4">
        <v>17.498000000000001</v>
      </c>
      <c r="L37" s="4">
        <v>12.659000000000001</v>
      </c>
      <c r="M37" s="4"/>
      <c r="N37" s="4"/>
      <c r="O37" s="4"/>
      <c r="P37" s="4"/>
      <c r="Q37" s="4"/>
      <c r="R37" s="4"/>
      <c r="S37" s="4"/>
      <c r="T37" s="4"/>
    </row>
    <row r="38" spans="1:20" ht="15.75" x14ac:dyDescent="0.25">
      <c r="A38" s="5" t="s">
        <v>35</v>
      </c>
      <c r="B38" s="5">
        <v>138.584</v>
      </c>
      <c r="C38" s="5">
        <v>143.73099999999999</v>
      </c>
      <c r="D38" s="5">
        <v>36.287999999999997</v>
      </c>
      <c r="E38" s="5">
        <v>37.618000000000002</v>
      </c>
      <c r="F38" s="5">
        <v>39.020000000000003</v>
      </c>
      <c r="G38" s="5">
        <v>40.423000000000002</v>
      </c>
      <c r="H38" s="5">
        <v>27.126999999999999</v>
      </c>
      <c r="I38" s="5">
        <v>33.365000000000002</v>
      </c>
      <c r="J38" s="5">
        <v>53.094000000000001</v>
      </c>
      <c r="K38" s="5">
        <v>52.680999999999997</v>
      </c>
      <c r="L38" s="5">
        <v>26.103000000000002</v>
      </c>
      <c r="M38" s="5">
        <v>38.398000000000003</v>
      </c>
      <c r="N38" s="5">
        <v>37.289000000000001</v>
      </c>
      <c r="O38" s="5">
        <v>7.8250000000000002</v>
      </c>
      <c r="P38" s="5">
        <v>7.5339999999999998</v>
      </c>
      <c r="Q38" s="5">
        <v>9.1760000000000002</v>
      </c>
      <c r="R38" s="5">
        <v>2</v>
      </c>
      <c r="S38" s="5">
        <v>2.6</v>
      </c>
      <c r="T38" s="5">
        <v>8.4</v>
      </c>
    </row>
    <row r="39" spans="1:20" ht="15.75" x14ac:dyDescent="0.25">
      <c r="A39" s="4" t="s">
        <v>36</v>
      </c>
      <c r="B39" s="4">
        <v>207.178</v>
      </c>
      <c r="C39" s="4">
        <v>212.32499999999999</v>
      </c>
      <c r="D39" s="4">
        <v>50.725999999999999</v>
      </c>
      <c r="E39" s="4">
        <v>52.055999999999997</v>
      </c>
      <c r="F39" s="4">
        <v>53.457999999999998</v>
      </c>
      <c r="G39" s="4">
        <v>54.893000000000001</v>
      </c>
      <c r="H39" s="4">
        <v>39.786000000000001</v>
      </c>
      <c r="I39" s="4">
        <v>46.024000000000001</v>
      </c>
      <c r="J39" s="4">
        <v>70.367000000000004</v>
      </c>
      <c r="K39" s="4">
        <v>70.179000000000002</v>
      </c>
      <c r="L39" s="4">
        <v>38.762</v>
      </c>
      <c r="M39" s="4">
        <v>38.398000000000003</v>
      </c>
      <c r="N39" s="4">
        <v>37.289000000000001</v>
      </c>
      <c r="O39" s="4">
        <v>7.8250000000000002</v>
      </c>
      <c r="P39" s="4">
        <v>7.5339999999999998</v>
      </c>
      <c r="Q39" s="4">
        <v>9.1760000000000002</v>
      </c>
      <c r="R39" s="4">
        <v>2</v>
      </c>
      <c r="S39" s="4">
        <v>2.6</v>
      </c>
      <c r="T39" s="4">
        <v>8.4</v>
      </c>
    </row>
    <row r="40" spans="1:20" ht="15.75" x14ac:dyDescent="0.25">
      <c r="A40" s="5" t="s">
        <v>37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ht="15.75" x14ac:dyDescent="0.25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0" ht="15.75" x14ac:dyDescent="0.25">
      <c r="A42" s="5" t="s">
        <v>39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ht="15.75" x14ac:dyDescent="0.25">
      <c r="A43" s="4" t="s">
        <v>40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0" ht="15.75" x14ac:dyDescent="0.25">
      <c r="A44" s="5" t="s">
        <v>41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ht="15.75" x14ac:dyDescent="0.25">
      <c r="A45" s="4" t="s">
        <v>42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0" ht="15.75" x14ac:dyDescent="0.25">
      <c r="A46" s="5" t="s">
        <v>43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ht="15.75" x14ac:dyDescent="0.25">
      <c r="A47" s="4" t="s">
        <v>44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</row>
    <row r="48" spans="1:20" ht="15.75" x14ac:dyDescent="0.25">
      <c r="A48" s="5" t="s">
        <v>45</v>
      </c>
      <c r="B48" s="5">
        <v>76.180999999999997</v>
      </c>
      <c r="C48" s="5">
        <v>2.8250000000000002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ht="15.75" x14ac:dyDescent="0.25">
      <c r="A49" s="4" t="s">
        <v>46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</row>
    <row r="50" spans="1:20" ht="15.75" x14ac:dyDescent="0.25">
      <c r="A50" s="5" t="s">
        <v>47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ht="15.75" x14ac:dyDescent="0.25">
      <c r="A51" s="4" t="s">
        <v>48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</row>
    <row r="52" spans="1:20" ht="15.75" x14ac:dyDescent="0.25">
      <c r="A52" s="5" t="s">
        <v>49</v>
      </c>
      <c r="B52" s="5">
        <v>21.718</v>
      </c>
      <c r="C52" s="5">
        <v>19.454999999999998</v>
      </c>
      <c r="D52" s="5">
        <v>25.016999999999999</v>
      </c>
      <c r="E52" s="5">
        <v>23.658999999999999</v>
      </c>
      <c r="F52" s="5">
        <v>28.648</v>
      </c>
      <c r="G52" s="5">
        <v>27.167999999999999</v>
      </c>
      <c r="H52" s="5">
        <v>15.945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0.1</v>
      </c>
    </row>
    <row r="53" spans="1:20" ht="15.75" x14ac:dyDescent="0.25">
      <c r="A53" s="4" t="s">
        <v>50</v>
      </c>
      <c r="B53" s="4">
        <v>596.76400000000001</v>
      </c>
      <c r="C53" s="4">
        <v>526.16800000000001</v>
      </c>
      <c r="D53" s="4">
        <v>355.11599999999999</v>
      </c>
      <c r="E53" s="4">
        <v>336.23899999999998</v>
      </c>
      <c r="F53" s="4">
        <v>333.01600000000002</v>
      </c>
      <c r="G53" s="4">
        <v>303.87400000000002</v>
      </c>
      <c r="H53" s="4">
        <v>291.17099999999999</v>
      </c>
      <c r="I53" s="4">
        <v>275.71699999999998</v>
      </c>
      <c r="J53" s="4">
        <v>280.81700000000001</v>
      </c>
      <c r="K53" s="4">
        <v>269.60500000000002</v>
      </c>
      <c r="L53" s="4">
        <v>204.51400000000001</v>
      </c>
      <c r="M53" s="4">
        <v>193.411</v>
      </c>
      <c r="N53" s="4">
        <v>163.536</v>
      </c>
      <c r="O53" s="4">
        <v>132.34</v>
      </c>
      <c r="P53" s="4">
        <v>108.206</v>
      </c>
      <c r="Q53" s="4">
        <v>85.837999999999994</v>
      </c>
      <c r="R53" s="4">
        <v>71</v>
      </c>
      <c r="S53" s="4">
        <v>71.3</v>
      </c>
      <c r="T53" s="4">
        <v>43.7</v>
      </c>
    </row>
    <row r="54" spans="1:20" ht="15.75" x14ac:dyDescent="0.25">
      <c r="A54" s="5" t="s">
        <v>51</v>
      </c>
      <c r="B54" s="5">
        <v>1846.153</v>
      </c>
      <c r="C54" s="5">
        <v>1792.2090000000001</v>
      </c>
      <c r="D54" s="5">
        <v>1605.588</v>
      </c>
      <c r="E54" s="5">
        <v>1458.8420000000001</v>
      </c>
      <c r="F54" s="5">
        <v>1382.5419999999999</v>
      </c>
      <c r="G54" s="5">
        <v>1294.7539999999999</v>
      </c>
      <c r="H54" s="5">
        <v>1212.883</v>
      </c>
      <c r="I54" s="5">
        <v>1148.2360000000001</v>
      </c>
      <c r="J54" s="5">
        <v>1166.481</v>
      </c>
      <c r="K54" s="5">
        <v>1027.289</v>
      </c>
      <c r="L54" s="5">
        <v>967.64</v>
      </c>
      <c r="M54" s="5">
        <v>949.44399999999996</v>
      </c>
      <c r="N54" s="5">
        <v>783.76599999999996</v>
      </c>
      <c r="O54" s="5">
        <v>592.81700000000001</v>
      </c>
      <c r="P54" s="5">
        <v>474.96699999999998</v>
      </c>
      <c r="Q54" s="5">
        <v>375.08600000000001</v>
      </c>
      <c r="R54" s="5">
        <v>305</v>
      </c>
      <c r="S54" s="5">
        <v>269.5</v>
      </c>
      <c r="T54" s="5">
        <v>174.5</v>
      </c>
    </row>
    <row r="56" spans="1:20" ht="16.5" x14ac:dyDescent="0.25">
      <c r="A56" s="2" t="s">
        <v>52</v>
      </c>
    </row>
    <row r="57" spans="1:20" ht="15.75" x14ac:dyDescent="0.25">
      <c r="A57" s="4" t="s">
        <v>53</v>
      </c>
      <c r="B57" s="4">
        <v>217.23</v>
      </c>
      <c r="C57" s="4">
        <v>214.27500000000001</v>
      </c>
      <c r="D57" s="4">
        <v>173.55699999999999</v>
      </c>
      <c r="E57" s="4">
        <v>142.24</v>
      </c>
      <c r="F57" s="4">
        <v>148.97300000000001</v>
      </c>
      <c r="G57" s="4">
        <v>130.626</v>
      </c>
      <c r="H57" s="4">
        <v>102.494</v>
      </c>
      <c r="I57" s="4">
        <v>104.354</v>
      </c>
      <c r="J57" s="4">
        <v>95.412000000000006</v>
      </c>
      <c r="K57" s="4">
        <v>88.106999999999999</v>
      </c>
      <c r="L57" s="4">
        <v>82.837999999999994</v>
      </c>
      <c r="M57" s="4">
        <v>78.308999999999997</v>
      </c>
      <c r="N57" s="4">
        <v>62.432000000000002</v>
      </c>
      <c r="O57" s="4">
        <v>49.37</v>
      </c>
      <c r="P57" s="4">
        <v>32.067999999999998</v>
      </c>
      <c r="Q57" s="4">
        <v>45.046999999999997</v>
      </c>
      <c r="R57" s="4">
        <v>36.799999999999997</v>
      </c>
      <c r="S57" s="4">
        <v>37.5</v>
      </c>
      <c r="T57" s="4">
        <v>21.8</v>
      </c>
    </row>
    <row r="58" spans="1:20" ht="15.75" x14ac:dyDescent="0.25">
      <c r="A58" s="5" t="s">
        <v>54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ht="15.75" x14ac:dyDescent="0.25">
      <c r="A59" s="4" t="s">
        <v>55</v>
      </c>
      <c r="B59" s="4">
        <v>19.64</v>
      </c>
      <c r="C59" s="4">
        <v>24.706</v>
      </c>
      <c r="D59" s="4">
        <v>7.2510000000000003</v>
      </c>
      <c r="E59" s="4">
        <v>4.4059999999999997</v>
      </c>
      <c r="F59" s="4">
        <v>12.579000000000001</v>
      </c>
      <c r="G59" s="4">
        <v>16.036999999999999</v>
      </c>
      <c r="H59" s="4">
        <v>6.8840000000000003</v>
      </c>
      <c r="I59" s="4">
        <v>8.718</v>
      </c>
      <c r="J59" s="4">
        <v>7.4359999999999999</v>
      </c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0" ht="15.75" x14ac:dyDescent="0.25">
      <c r="A60" s="5" t="s">
        <v>56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</row>
    <row r="61" spans="1:20" ht="15.75" x14ac:dyDescent="0.25">
      <c r="A61" s="4" t="s">
        <v>57</v>
      </c>
      <c r="B61" s="4">
        <v>236.87</v>
      </c>
      <c r="C61" s="4">
        <v>238.98099999999999</v>
      </c>
      <c r="D61" s="4">
        <v>180.80799999999999</v>
      </c>
      <c r="E61" s="4">
        <v>146.64599999999999</v>
      </c>
      <c r="F61" s="4">
        <v>161.55199999999999</v>
      </c>
      <c r="G61" s="4">
        <v>146.66300000000001</v>
      </c>
      <c r="H61" s="4">
        <v>109.378</v>
      </c>
      <c r="I61" s="4">
        <v>113.072</v>
      </c>
      <c r="J61" s="4">
        <v>102.848</v>
      </c>
      <c r="K61" s="4">
        <v>88.106999999999999</v>
      </c>
      <c r="L61" s="4">
        <v>82.837999999999994</v>
      </c>
      <c r="M61" s="4">
        <v>78.308999999999997</v>
      </c>
      <c r="N61" s="4">
        <v>62.432000000000002</v>
      </c>
      <c r="O61" s="4">
        <v>49.37</v>
      </c>
      <c r="P61" s="4">
        <v>32.067999999999998</v>
      </c>
      <c r="Q61" s="4">
        <v>45.046999999999997</v>
      </c>
      <c r="R61" s="4">
        <v>36.799999999999997</v>
      </c>
      <c r="S61" s="4">
        <v>37.5</v>
      </c>
      <c r="T61" s="4">
        <v>21.8</v>
      </c>
    </row>
    <row r="62" spans="1:20" ht="15.75" x14ac:dyDescent="0.25">
      <c r="A62" s="5" t="s">
        <v>58</v>
      </c>
      <c r="B62" s="5">
        <v>127.26</v>
      </c>
      <c r="C62" s="5">
        <v>133.97</v>
      </c>
      <c r="D62" s="5">
        <v>120.39700000000001</v>
      </c>
      <c r="E62" s="5">
        <v>105.19</v>
      </c>
      <c r="F62" s="5">
        <v>104.496</v>
      </c>
      <c r="G62" s="5">
        <v>102.81</v>
      </c>
      <c r="H62" s="5">
        <v>67.311999999999998</v>
      </c>
      <c r="I62" s="5">
        <v>58.148000000000003</v>
      </c>
      <c r="J62" s="5">
        <v>62.548999999999999</v>
      </c>
      <c r="K62" s="5">
        <v>64.379000000000005</v>
      </c>
      <c r="L62" s="5">
        <v>54.932000000000002</v>
      </c>
      <c r="M62" s="5">
        <v>49.789000000000001</v>
      </c>
      <c r="N62" s="5">
        <v>42.302999999999997</v>
      </c>
      <c r="O62" s="5">
        <v>35.146000000000001</v>
      </c>
      <c r="P62" s="5">
        <v>34.054000000000002</v>
      </c>
      <c r="Q62" s="5"/>
      <c r="R62" s="5"/>
      <c r="S62" s="5"/>
      <c r="T62" s="5"/>
    </row>
    <row r="63" spans="1:20" ht="15.75" x14ac:dyDescent="0.25">
      <c r="A63" s="4" t="s">
        <v>59</v>
      </c>
      <c r="B63" s="4">
        <v>364.13</v>
      </c>
      <c r="C63" s="4">
        <v>372.95100000000002</v>
      </c>
      <c r="D63" s="4">
        <v>301.20499999999998</v>
      </c>
      <c r="E63" s="4">
        <v>251.83600000000001</v>
      </c>
      <c r="F63" s="4">
        <v>266.048</v>
      </c>
      <c r="G63" s="4">
        <v>249.47300000000001</v>
      </c>
      <c r="H63" s="4">
        <v>176.69</v>
      </c>
      <c r="I63" s="4">
        <v>171.22</v>
      </c>
      <c r="J63" s="4">
        <v>165.39699999999999</v>
      </c>
      <c r="K63" s="4">
        <v>152.48599999999999</v>
      </c>
      <c r="L63" s="4">
        <v>137.77000000000001</v>
      </c>
      <c r="M63" s="4">
        <v>128.09800000000001</v>
      </c>
      <c r="N63" s="4">
        <v>104.735</v>
      </c>
      <c r="O63" s="4">
        <v>84.516000000000005</v>
      </c>
      <c r="P63" s="4">
        <v>66.122</v>
      </c>
      <c r="Q63" s="4">
        <v>45.046999999999997</v>
      </c>
      <c r="R63" s="4">
        <v>36.799999999999997</v>
      </c>
      <c r="S63" s="4">
        <v>37.5</v>
      </c>
      <c r="T63" s="4">
        <v>21.8</v>
      </c>
    </row>
    <row r="64" spans="1:20" ht="15.75" x14ac:dyDescent="0.25">
      <c r="A64" s="5" t="s">
        <v>60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ht="15.75" x14ac:dyDescent="0.25">
      <c r="A65" s="4" t="s">
        <v>61</v>
      </c>
      <c r="B65" s="4"/>
      <c r="C65" s="4"/>
      <c r="D65" s="4"/>
      <c r="E65" s="4">
        <v>0.156</v>
      </c>
      <c r="F65" s="4">
        <v>0</v>
      </c>
      <c r="G65" s="4"/>
      <c r="H65" s="4"/>
      <c r="I65" s="4"/>
      <c r="J65" s="4"/>
      <c r="K65" s="4">
        <v>3.54</v>
      </c>
      <c r="L65" s="4">
        <v>39.726999999999997</v>
      </c>
      <c r="M65" s="4"/>
      <c r="N65" s="4"/>
      <c r="O65" s="4">
        <v>9.8350000000000009</v>
      </c>
      <c r="P65" s="4">
        <v>24.905000000000001</v>
      </c>
      <c r="Q65" s="4"/>
      <c r="R65" s="4"/>
      <c r="S65" s="4"/>
      <c r="T65" s="4"/>
    </row>
    <row r="66" spans="1:20" ht="15.75" x14ac:dyDescent="0.25">
      <c r="A66" s="5" t="s">
        <v>62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ht="15.75" x14ac:dyDescent="0.25">
      <c r="A67" s="4" t="s">
        <v>63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15.75" x14ac:dyDescent="0.25">
      <c r="A68" s="5" t="s">
        <v>64</v>
      </c>
      <c r="B68" s="5"/>
      <c r="C68" s="5"/>
      <c r="D68" s="5"/>
      <c r="E68" s="5">
        <v>0</v>
      </c>
      <c r="F68" s="5"/>
      <c r="G68" s="5"/>
      <c r="H68" s="5"/>
      <c r="I68" s="5"/>
      <c r="J68" s="5"/>
      <c r="K68" s="5">
        <v>0.159</v>
      </c>
      <c r="L68" s="5">
        <v>7.1520000000000001</v>
      </c>
      <c r="M68" s="5"/>
      <c r="N68" s="5"/>
      <c r="O68" s="5">
        <v>4.4980000000000002</v>
      </c>
      <c r="P68" s="5">
        <v>4.7750000000000004</v>
      </c>
      <c r="Q68" s="5"/>
      <c r="R68" s="5"/>
      <c r="S68" s="5"/>
      <c r="T68" s="5"/>
    </row>
    <row r="69" spans="1:20" ht="15.75" x14ac:dyDescent="0.25">
      <c r="A69" s="4" t="s">
        <v>65</v>
      </c>
      <c r="B69" s="4">
        <v>1.94</v>
      </c>
      <c r="C69" s="4"/>
      <c r="D69" s="4"/>
      <c r="E69" s="4">
        <v>0.156</v>
      </c>
      <c r="F69" s="4">
        <v>0</v>
      </c>
      <c r="G69" s="4"/>
      <c r="H69" s="4"/>
      <c r="I69" s="4"/>
      <c r="J69" s="4"/>
      <c r="K69" s="4">
        <v>3.6989999999999998</v>
      </c>
      <c r="L69" s="4">
        <v>46.878999999999998</v>
      </c>
      <c r="M69" s="4">
        <v>5.2160000000000002</v>
      </c>
      <c r="N69" s="4">
        <v>4.5960000000000001</v>
      </c>
      <c r="O69" s="4">
        <v>14.333</v>
      </c>
      <c r="P69" s="4">
        <v>29.68</v>
      </c>
      <c r="Q69" s="4">
        <v>24.295000000000002</v>
      </c>
      <c r="R69" s="4">
        <v>32</v>
      </c>
      <c r="S69" s="4">
        <v>34.9</v>
      </c>
      <c r="T69" s="4">
        <v>20.6</v>
      </c>
    </row>
    <row r="70" spans="1:20" ht="15.75" x14ac:dyDescent="0.25">
      <c r="A70" s="5" t="s">
        <v>66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ht="15.75" x14ac:dyDescent="0.25">
      <c r="A71" s="4" t="s">
        <v>67</v>
      </c>
      <c r="B71" s="4">
        <v>1.94</v>
      </c>
      <c r="C71" s="4"/>
      <c r="D71" s="4"/>
      <c r="E71" s="4">
        <v>0.156</v>
      </c>
      <c r="F71" s="4">
        <v>0</v>
      </c>
      <c r="G71" s="4"/>
      <c r="H71" s="4"/>
      <c r="I71" s="4"/>
      <c r="J71" s="4"/>
      <c r="K71" s="4">
        <v>3.6989999999999998</v>
      </c>
      <c r="L71" s="4">
        <v>46.878999999999998</v>
      </c>
      <c r="M71" s="4">
        <v>5.2160000000000002</v>
      </c>
      <c r="N71" s="4">
        <v>4.5960000000000001</v>
      </c>
      <c r="O71" s="4">
        <v>14.333</v>
      </c>
      <c r="P71" s="4">
        <v>29.68</v>
      </c>
      <c r="Q71" s="4">
        <v>24.295000000000002</v>
      </c>
      <c r="R71" s="4">
        <v>32</v>
      </c>
      <c r="S71" s="4">
        <v>34.9</v>
      </c>
      <c r="T71" s="4">
        <v>20.6</v>
      </c>
    </row>
    <row r="72" spans="1:20" ht="15.75" x14ac:dyDescent="0.25">
      <c r="A72" s="5" t="s">
        <v>68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ht="15.75" x14ac:dyDescent="0.25">
      <c r="A73" s="4" t="s">
        <v>69</v>
      </c>
      <c r="B73" s="4"/>
      <c r="C73" s="4">
        <v>0.16900000000000001</v>
      </c>
      <c r="D73" s="4">
        <v>4.9000000000000002E-2</v>
      </c>
      <c r="E73" s="4">
        <v>6.7000000000000004E-2</v>
      </c>
      <c r="F73" s="4">
        <v>0.95399999999999996</v>
      </c>
      <c r="G73" s="4">
        <v>2.153</v>
      </c>
      <c r="H73" s="4">
        <v>2.597</v>
      </c>
      <c r="I73" s="4">
        <v>1.9690000000000001</v>
      </c>
      <c r="J73" s="4">
        <v>0.94899999999999995</v>
      </c>
      <c r="K73" s="4">
        <v>0.94799999999999995</v>
      </c>
      <c r="L73" s="4">
        <v>1.4159999999999999</v>
      </c>
      <c r="M73" s="4">
        <v>1.7629999999999999</v>
      </c>
      <c r="N73" s="4">
        <v>1.486</v>
      </c>
      <c r="O73" s="4"/>
      <c r="P73" s="4"/>
      <c r="Q73" s="4"/>
      <c r="R73" s="4"/>
      <c r="S73" s="4"/>
      <c r="T73" s="4"/>
    </row>
    <row r="74" spans="1:20" ht="15.75" x14ac:dyDescent="0.25">
      <c r="A74" s="5" t="s">
        <v>70</v>
      </c>
      <c r="B74" s="5"/>
      <c r="C74" s="5">
        <v>0.16900000000000001</v>
      </c>
      <c r="D74" s="5">
        <v>4.9000000000000002E-2</v>
      </c>
      <c r="E74" s="5">
        <v>6.7000000000000004E-2</v>
      </c>
      <c r="F74" s="5">
        <v>0.95399999999999996</v>
      </c>
      <c r="G74" s="5">
        <v>2.153</v>
      </c>
      <c r="H74" s="5">
        <v>2.597</v>
      </c>
      <c r="I74" s="5">
        <v>1.9690000000000001</v>
      </c>
      <c r="J74" s="5">
        <v>0.94899999999999995</v>
      </c>
      <c r="K74" s="5">
        <v>0.94799999999999995</v>
      </c>
      <c r="L74" s="5">
        <v>1.4159999999999999</v>
      </c>
      <c r="M74" s="5">
        <v>1.7629999999999999</v>
      </c>
      <c r="N74" s="5">
        <v>1.486</v>
      </c>
      <c r="O74" s="5"/>
      <c r="P74" s="5"/>
      <c r="Q74" s="5"/>
      <c r="R74" s="5"/>
      <c r="S74" s="5"/>
      <c r="T74" s="5"/>
    </row>
    <row r="75" spans="1:20" ht="15.75" x14ac:dyDescent="0.25">
      <c r="A75" s="4" t="s">
        <v>71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0.185</v>
      </c>
      <c r="K75" s="4">
        <v>31.523</v>
      </c>
      <c r="L75" s="4">
        <v>23.11</v>
      </c>
      <c r="M75" s="4">
        <v>11.819000000000001</v>
      </c>
      <c r="N75" s="4">
        <v>8.0690000000000008</v>
      </c>
      <c r="O75" s="4">
        <v>0</v>
      </c>
      <c r="P75" s="4">
        <v>0</v>
      </c>
      <c r="Q75" s="4">
        <v>28.294</v>
      </c>
      <c r="R75" s="4">
        <v>21.1</v>
      </c>
      <c r="S75" s="4">
        <v>16.3</v>
      </c>
      <c r="T75" s="4">
        <v>18.7</v>
      </c>
    </row>
    <row r="76" spans="1:20" ht="15.75" x14ac:dyDescent="0.25">
      <c r="A76" s="5" t="s">
        <v>72</v>
      </c>
      <c r="B76" s="5">
        <v>366.07</v>
      </c>
      <c r="C76" s="5">
        <v>373.12</v>
      </c>
      <c r="D76" s="5">
        <v>301.25400000000002</v>
      </c>
      <c r="E76" s="5">
        <v>252.059</v>
      </c>
      <c r="F76" s="5">
        <v>267.00200000000001</v>
      </c>
      <c r="G76" s="5">
        <v>251.626</v>
      </c>
      <c r="H76" s="5">
        <v>179.28700000000001</v>
      </c>
      <c r="I76" s="5">
        <v>173.18899999999999</v>
      </c>
      <c r="J76" s="5">
        <v>166.53100000000001</v>
      </c>
      <c r="K76" s="5">
        <v>188.65600000000001</v>
      </c>
      <c r="L76" s="5">
        <v>209.17500000000001</v>
      </c>
      <c r="M76" s="5">
        <v>146.89599999999999</v>
      </c>
      <c r="N76" s="5">
        <v>118.886</v>
      </c>
      <c r="O76" s="5">
        <v>98.849000000000004</v>
      </c>
      <c r="P76" s="5">
        <v>95.802000000000007</v>
      </c>
      <c r="Q76" s="5">
        <v>97.635999999999996</v>
      </c>
      <c r="R76" s="5">
        <v>89.9</v>
      </c>
      <c r="S76" s="5">
        <v>88.7</v>
      </c>
      <c r="T76" s="5">
        <v>61.1</v>
      </c>
    </row>
    <row r="77" spans="1:20" ht="15.75" x14ac:dyDescent="0.25">
      <c r="A77" s="4" t="s">
        <v>73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ht="15.75" x14ac:dyDescent="0.25">
      <c r="A78" s="5" t="s">
        <v>74</v>
      </c>
      <c r="B78" s="5">
        <v>15.03</v>
      </c>
      <c r="C78" s="5">
        <v>15.728</v>
      </c>
      <c r="D78" s="5">
        <v>0</v>
      </c>
      <c r="E78" s="5"/>
      <c r="F78" s="5"/>
      <c r="G78" s="5"/>
      <c r="H78" s="5"/>
      <c r="I78" s="5"/>
      <c r="J78" s="5"/>
      <c r="K78" s="5">
        <v>0.13600000000000001</v>
      </c>
      <c r="L78" s="5">
        <v>7.4139999999999997</v>
      </c>
      <c r="M78" s="5">
        <v>12.635999999999999</v>
      </c>
      <c r="N78" s="5">
        <v>16.335000000000001</v>
      </c>
      <c r="O78" s="5">
        <v>20.635999999999999</v>
      </c>
      <c r="P78" s="5">
        <v>25.047000000000001</v>
      </c>
      <c r="Q78" s="5">
        <v>26</v>
      </c>
      <c r="R78" s="5">
        <v>26.7</v>
      </c>
      <c r="S78" s="5">
        <v>27.3</v>
      </c>
      <c r="T78" s="5">
        <v>2.8</v>
      </c>
    </row>
    <row r="79" spans="1:20" ht="15.75" x14ac:dyDescent="0.25">
      <c r="A79" s="4" t="s">
        <v>75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ht="15.75" x14ac:dyDescent="0.25">
      <c r="A80" s="5" t="s">
        <v>76</v>
      </c>
      <c r="B80" s="5">
        <v>15.03</v>
      </c>
      <c r="C80" s="5">
        <v>15.728</v>
      </c>
      <c r="D80" s="5">
        <v>0</v>
      </c>
      <c r="E80" s="5"/>
      <c r="F80" s="5"/>
      <c r="G80" s="5"/>
      <c r="H80" s="5"/>
      <c r="I80" s="5"/>
      <c r="J80" s="5"/>
      <c r="K80" s="5">
        <v>0.13600000000000001</v>
      </c>
      <c r="L80" s="5">
        <v>7.4139999999999997</v>
      </c>
      <c r="M80" s="5">
        <v>12.635999999999999</v>
      </c>
      <c r="N80" s="5">
        <v>16.335000000000001</v>
      </c>
      <c r="O80" s="5">
        <v>20.635999999999999</v>
      </c>
      <c r="P80" s="5">
        <v>25.047000000000001</v>
      </c>
      <c r="Q80" s="5">
        <v>26</v>
      </c>
      <c r="R80" s="5">
        <v>26.7</v>
      </c>
      <c r="S80" s="5">
        <v>27.3</v>
      </c>
      <c r="T80" s="5">
        <v>2.8</v>
      </c>
    </row>
    <row r="81" spans="1:20" ht="15.75" x14ac:dyDescent="0.25">
      <c r="A81" s="4" t="s">
        <v>77</v>
      </c>
      <c r="B81" s="4">
        <v>0.22900000000000001</v>
      </c>
      <c r="C81" s="4">
        <v>3.3039999999999998</v>
      </c>
      <c r="D81" s="4">
        <v>7.9589999999999996</v>
      </c>
      <c r="E81" s="4">
        <v>1.8069999999999999</v>
      </c>
      <c r="F81" s="4">
        <v>1.7529999999999999</v>
      </c>
      <c r="G81" s="4">
        <v>0</v>
      </c>
      <c r="H81" s="4">
        <v>1.494</v>
      </c>
      <c r="I81" s="4">
        <v>0</v>
      </c>
      <c r="J81" s="4">
        <v>8.968</v>
      </c>
      <c r="K81" s="4">
        <v>7.7939999999999996</v>
      </c>
      <c r="L81" s="4">
        <v>8.2609999999999992</v>
      </c>
      <c r="M81" s="4">
        <v>9.6620000000000008</v>
      </c>
      <c r="N81" s="4">
        <v>7.7160000000000002</v>
      </c>
      <c r="O81" s="4">
        <v>0.61299999999999999</v>
      </c>
      <c r="P81" s="4">
        <v>0.72899999999999998</v>
      </c>
      <c r="Q81" s="4">
        <v>2.4609999999999999</v>
      </c>
      <c r="R81" s="4">
        <v>4</v>
      </c>
      <c r="S81" s="4">
        <v>4.0999999999999996</v>
      </c>
      <c r="T81" s="4"/>
    </row>
    <row r="82" spans="1:20" ht="15.75" x14ac:dyDescent="0.25">
      <c r="A82" s="5" t="s">
        <v>78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ht="15.75" x14ac:dyDescent="0.25">
      <c r="A83" s="4" t="s">
        <v>79</v>
      </c>
      <c r="B83" s="4">
        <v>30.542000000000002</v>
      </c>
      <c r="C83" s="4">
        <v>30.295999999999999</v>
      </c>
      <c r="D83" s="4">
        <v>12.814</v>
      </c>
      <c r="E83" s="4">
        <v>1.8069999999999999</v>
      </c>
      <c r="F83" s="4">
        <v>1.7529999999999999</v>
      </c>
      <c r="G83" s="4">
        <v>0</v>
      </c>
      <c r="H83" s="4">
        <v>1.494</v>
      </c>
      <c r="I83" s="4">
        <v>0</v>
      </c>
      <c r="J83" s="4">
        <v>8.968</v>
      </c>
      <c r="K83" s="4">
        <v>7.7939999999999996</v>
      </c>
      <c r="L83" s="4">
        <v>8.2609999999999992</v>
      </c>
      <c r="M83" s="4">
        <v>9.6620000000000008</v>
      </c>
      <c r="N83" s="4">
        <v>7.7160000000000002</v>
      </c>
      <c r="O83" s="4">
        <v>0.61299999999999999</v>
      </c>
      <c r="P83" s="4">
        <v>0.72899999999999998</v>
      </c>
      <c r="Q83" s="4">
        <v>2.4609999999999999</v>
      </c>
      <c r="R83" s="4">
        <v>4</v>
      </c>
      <c r="S83" s="4">
        <v>4.0999999999999996</v>
      </c>
      <c r="T83" s="4"/>
    </row>
    <row r="84" spans="1:20" ht="15.75" x14ac:dyDescent="0.25">
      <c r="A84" s="5" t="s">
        <v>80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20" ht="15.75" x14ac:dyDescent="0.25">
      <c r="A85" s="4" t="s">
        <v>81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1:20" ht="15.75" x14ac:dyDescent="0.25">
      <c r="A86" s="5" t="s">
        <v>82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20" ht="15.75" x14ac:dyDescent="0.25">
      <c r="A87" s="4" t="s">
        <v>83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1:20" ht="15.75" x14ac:dyDescent="0.25">
      <c r="A88" s="5" t="s">
        <v>84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20" ht="15.75" x14ac:dyDescent="0.25">
      <c r="A89" s="4" t="s">
        <v>85</v>
      </c>
      <c r="B89" s="4">
        <v>6.8869999999999996</v>
      </c>
      <c r="C89" s="4">
        <v>6.0389999999999997</v>
      </c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1:20" ht="15.75" x14ac:dyDescent="0.25">
      <c r="A90" s="5" t="s">
        <v>86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20" ht="15.75" x14ac:dyDescent="0.25">
      <c r="A91" s="4" t="s">
        <v>87</v>
      </c>
      <c r="B91" s="4">
        <v>16.013000000000002</v>
      </c>
      <c r="C91" s="4">
        <v>11.631</v>
      </c>
      <c r="D91" s="4">
        <v>7.4459999999999997</v>
      </c>
      <c r="E91" s="4">
        <v>0</v>
      </c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 ht="15.75" x14ac:dyDescent="0.25">
      <c r="A92" s="5" t="s">
        <v>88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20" ht="15.75" x14ac:dyDescent="0.25">
      <c r="A93" s="4" t="s">
        <v>89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1:20" ht="15.75" x14ac:dyDescent="0.25">
      <c r="A94" s="5" t="s">
        <v>90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20" ht="15.75" x14ac:dyDescent="0.25">
      <c r="A95" s="4" t="s">
        <v>91</v>
      </c>
      <c r="B95" s="4">
        <v>11.811</v>
      </c>
      <c r="C95" s="4">
        <v>11.792</v>
      </c>
      <c r="D95" s="4">
        <v>38.655999999999999</v>
      </c>
      <c r="E95" s="4">
        <v>38.808999999999997</v>
      </c>
      <c r="F95" s="4">
        <v>39.241999999999997</v>
      </c>
      <c r="G95" s="4"/>
      <c r="H95" s="4">
        <v>34.874000000000002</v>
      </c>
      <c r="I95" s="4"/>
      <c r="J95" s="4">
        <v>20.861000000000001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0.1</v>
      </c>
    </row>
    <row r="96" spans="1:20" ht="15.75" x14ac:dyDescent="0.25">
      <c r="A96" s="5" t="s">
        <v>92</v>
      </c>
      <c r="B96" s="5">
        <v>80.283000000000001</v>
      </c>
      <c r="C96" s="5">
        <v>75.486000000000004</v>
      </c>
      <c r="D96" s="5">
        <v>58.915999999999997</v>
      </c>
      <c r="E96" s="5">
        <v>40.616</v>
      </c>
      <c r="F96" s="5">
        <v>40.994999999999997</v>
      </c>
      <c r="G96" s="5">
        <v>41.154000000000003</v>
      </c>
      <c r="H96" s="5">
        <v>36.368000000000002</v>
      </c>
      <c r="I96" s="5">
        <v>30.957000000000001</v>
      </c>
      <c r="J96" s="5">
        <v>29.829000000000001</v>
      </c>
      <c r="K96" s="5">
        <v>7.93</v>
      </c>
      <c r="L96" s="5">
        <v>15.675000000000001</v>
      </c>
      <c r="M96" s="5">
        <v>22.297999999999998</v>
      </c>
      <c r="N96" s="5">
        <v>24.050999999999998</v>
      </c>
      <c r="O96" s="5">
        <v>21.248999999999999</v>
      </c>
      <c r="P96" s="5">
        <v>25.776</v>
      </c>
      <c r="Q96" s="5">
        <v>28.460999999999999</v>
      </c>
      <c r="R96" s="5">
        <v>30.7</v>
      </c>
      <c r="S96" s="5">
        <v>31.4</v>
      </c>
      <c r="T96" s="5">
        <v>2.9</v>
      </c>
    </row>
    <row r="97" spans="1:20" ht="15.75" x14ac:dyDescent="0.25">
      <c r="A97" s="4" t="s">
        <v>93</v>
      </c>
      <c r="B97" s="4">
        <v>446.35300000000001</v>
      </c>
      <c r="C97" s="4">
        <v>448.60599999999999</v>
      </c>
      <c r="D97" s="4">
        <v>360.17</v>
      </c>
      <c r="E97" s="4">
        <v>292.67500000000001</v>
      </c>
      <c r="F97" s="4">
        <v>307.99700000000001</v>
      </c>
      <c r="G97" s="4">
        <v>292.77999999999997</v>
      </c>
      <c r="H97" s="4">
        <v>215.655</v>
      </c>
      <c r="I97" s="4">
        <v>204.14599999999999</v>
      </c>
      <c r="J97" s="4">
        <v>196.36</v>
      </c>
      <c r="K97" s="4">
        <v>196.58600000000001</v>
      </c>
      <c r="L97" s="4">
        <v>224.85</v>
      </c>
      <c r="M97" s="4">
        <v>169.19399999999999</v>
      </c>
      <c r="N97" s="4">
        <v>142.93700000000001</v>
      </c>
      <c r="O97" s="4">
        <v>120.098</v>
      </c>
      <c r="P97" s="4">
        <v>121.578</v>
      </c>
      <c r="Q97" s="4">
        <v>126.09699999999999</v>
      </c>
      <c r="R97" s="4">
        <v>120.6</v>
      </c>
      <c r="S97" s="4">
        <v>120.1</v>
      </c>
      <c r="T97" s="4">
        <v>64</v>
      </c>
    </row>
    <row r="99" spans="1:20" ht="16.5" x14ac:dyDescent="0.25">
      <c r="A99" s="2" t="s">
        <v>94</v>
      </c>
    </row>
    <row r="100" spans="1:20" ht="15.75" x14ac:dyDescent="0.25">
      <c r="A100" s="5" t="s">
        <v>95</v>
      </c>
      <c r="B100" s="5">
        <v>0</v>
      </c>
      <c r="C100" s="5">
        <v>0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/>
      <c r="L100" s="5">
        <v>13.103999999999999</v>
      </c>
      <c r="M100" s="5">
        <v>164.31700000000001</v>
      </c>
      <c r="N100" s="5">
        <v>182.18799999999999</v>
      </c>
      <c r="O100" s="5">
        <v>159.99600000000001</v>
      </c>
      <c r="P100" s="5">
        <v>149.47300000000001</v>
      </c>
      <c r="Q100" s="5">
        <v>133.73599999999999</v>
      </c>
      <c r="R100" s="5">
        <v>126.3</v>
      </c>
      <c r="S100" s="5"/>
      <c r="T100" s="5"/>
    </row>
    <row r="101" spans="1:20" ht="15.75" x14ac:dyDescent="0.25">
      <c r="A101" s="4" t="s">
        <v>96</v>
      </c>
      <c r="B101" s="4">
        <v>1385.86</v>
      </c>
      <c r="C101" s="4">
        <v>1255.07</v>
      </c>
      <c r="D101" s="4">
        <v>1157.7329999999999</v>
      </c>
      <c r="E101" s="4">
        <v>1094.69</v>
      </c>
      <c r="F101" s="4">
        <v>1024.6110000000001</v>
      </c>
      <c r="G101" s="4">
        <v>950.20699999999999</v>
      </c>
      <c r="H101" s="4">
        <v>952.94799999999998</v>
      </c>
      <c r="I101" s="4">
        <v>909.44299999999998</v>
      </c>
      <c r="J101" s="4">
        <v>895.476</v>
      </c>
      <c r="K101" s="4">
        <v>771.93899999999996</v>
      </c>
      <c r="L101" s="4">
        <v>704.72400000000005</v>
      </c>
      <c r="M101" s="4">
        <v>573.98800000000006</v>
      </c>
      <c r="N101" s="4">
        <v>435.36399999999998</v>
      </c>
      <c r="O101" s="4">
        <v>315.24299999999999</v>
      </c>
      <c r="P101" s="4">
        <v>212.72499999999999</v>
      </c>
      <c r="Q101" s="4">
        <v>123.901</v>
      </c>
      <c r="R101" s="4">
        <v>65.3</v>
      </c>
      <c r="S101" s="4">
        <v>32.299999999999997</v>
      </c>
      <c r="T101" s="4">
        <v>101.8</v>
      </c>
    </row>
    <row r="102" spans="1:20" ht="15.75" x14ac:dyDescent="0.25">
      <c r="A102" s="5" t="s">
        <v>97</v>
      </c>
      <c r="B102" s="5">
        <v>34.776000000000003</v>
      </c>
      <c r="C102" s="5">
        <v>72.7</v>
      </c>
      <c r="D102" s="5">
        <v>52.325000000000003</v>
      </c>
      <c r="E102" s="5">
        <v>24.814</v>
      </c>
      <c r="F102" s="5">
        <v>3.0369999999999999</v>
      </c>
      <c r="G102" s="5">
        <v>5.0519999999999996</v>
      </c>
      <c r="H102" s="5">
        <v>0.83599999999999997</v>
      </c>
      <c r="I102" s="5">
        <v>1.4810000000000001</v>
      </c>
      <c r="J102" s="5">
        <v>17.004000000000001</v>
      </c>
      <c r="K102" s="5">
        <v>24.37</v>
      </c>
      <c r="L102" s="5"/>
      <c r="M102" s="5"/>
      <c r="N102" s="5"/>
      <c r="O102" s="5"/>
      <c r="P102" s="5"/>
      <c r="Q102" s="5"/>
      <c r="R102" s="5"/>
      <c r="S102" s="5"/>
      <c r="T102" s="5"/>
    </row>
    <row r="103" spans="1:20" ht="15.75" x14ac:dyDescent="0.25">
      <c r="A103" s="4" t="s">
        <v>98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</row>
    <row r="104" spans="1:20" ht="15.75" x14ac:dyDescent="0.25">
      <c r="A104" s="5" t="s">
        <v>99</v>
      </c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 ht="15.75" x14ac:dyDescent="0.25">
      <c r="A105" s="4" t="s">
        <v>100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</row>
    <row r="106" spans="1:20" ht="15.75" x14ac:dyDescent="0.25">
      <c r="A106" s="5" t="s">
        <v>101</v>
      </c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 ht="15.75" x14ac:dyDescent="0.25">
      <c r="A107" s="4" t="s">
        <v>102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</row>
    <row r="108" spans="1:20" ht="15.75" x14ac:dyDescent="0.25">
      <c r="A108" s="5" t="s">
        <v>103</v>
      </c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 ht="15.75" x14ac:dyDescent="0.25">
      <c r="A109" s="4" t="s">
        <v>104</v>
      </c>
      <c r="B109" s="4">
        <v>-20.835999999999999</v>
      </c>
      <c r="C109" s="4">
        <v>15.833</v>
      </c>
      <c r="D109" s="4">
        <v>35.36</v>
      </c>
      <c r="E109" s="4">
        <v>46.662999999999997</v>
      </c>
      <c r="F109" s="4">
        <v>46.896999999999998</v>
      </c>
      <c r="G109" s="4">
        <v>46.715000000000003</v>
      </c>
      <c r="H109" s="4">
        <v>43.444000000000003</v>
      </c>
      <c r="I109" s="4">
        <v>33.165999999999997</v>
      </c>
      <c r="J109" s="4">
        <v>57.640999999999998</v>
      </c>
      <c r="K109" s="4">
        <v>34.393999999999998</v>
      </c>
      <c r="L109" s="4">
        <v>24.962</v>
      </c>
      <c r="M109" s="4">
        <v>41.945</v>
      </c>
      <c r="N109" s="4">
        <v>23.277000000000001</v>
      </c>
      <c r="O109" s="4">
        <v>-2.52</v>
      </c>
      <c r="P109" s="4">
        <v>-8.8089999999999993</v>
      </c>
      <c r="Q109" s="4">
        <v>-8.6479999999999997</v>
      </c>
      <c r="R109" s="4">
        <v>-7.2</v>
      </c>
      <c r="S109" s="4"/>
      <c r="T109" s="4"/>
    </row>
    <row r="110" spans="1:20" ht="15.75" x14ac:dyDescent="0.25">
      <c r="A110" s="5" t="s">
        <v>105</v>
      </c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 ht="15.75" x14ac:dyDescent="0.25">
      <c r="A111" s="4" t="s">
        <v>106</v>
      </c>
      <c r="B111" s="4">
        <v>1399.8</v>
      </c>
      <c r="C111" s="4">
        <v>1343.6030000000001</v>
      </c>
      <c r="D111" s="4">
        <v>1245.4179999999999</v>
      </c>
      <c r="E111" s="4">
        <v>1166.1669999999999</v>
      </c>
      <c r="F111" s="4">
        <v>1074.5450000000001</v>
      </c>
      <c r="G111" s="4">
        <v>1001.974</v>
      </c>
      <c r="H111" s="4">
        <v>997.22799999999995</v>
      </c>
      <c r="I111" s="4">
        <v>944.09</v>
      </c>
      <c r="J111" s="4">
        <v>970.12099999999998</v>
      </c>
      <c r="K111" s="4">
        <v>830.70299999999997</v>
      </c>
      <c r="L111" s="4">
        <v>742.79</v>
      </c>
      <c r="M111" s="4">
        <v>780.25</v>
      </c>
      <c r="N111" s="4">
        <v>640.82899999999995</v>
      </c>
      <c r="O111" s="4">
        <v>472.71899999999999</v>
      </c>
      <c r="P111" s="4">
        <v>353.38900000000001</v>
      </c>
      <c r="Q111" s="4">
        <v>248.989</v>
      </c>
      <c r="R111" s="4">
        <v>184.4</v>
      </c>
      <c r="S111" s="4">
        <v>149.4</v>
      </c>
      <c r="T111" s="4">
        <v>110.5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9"/>
  <sheetViews>
    <sheetView showGridLine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5" x14ac:dyDescent="0.25"/>
  <cols>
    <col min="1" max="1" width="44.7109375" customWidth="1"/>
  </cols>
  <sheetData>
    <row r="1" spans="1:20" ht="20.25" x14ac:dyDescent="0.3">
      <c r="A1" s="1" t="s">
        <v>185</v>
      </c>
    </row>
    <row r="2" spans="1:20" x14ac:dyDescent="0.25">
      <c r="A2" t="s">
        <v>1</v>
      </c>
    </row>
    <row r="4" spans="1:20" ht="16.5" x14ac:dyDescent="0.25">
      <c r="A4" s="2" t="s">
        <v>178</v>
      </c>
      <c r="B4" s="3">
        <v>42369</v>
      </c>
      <c r="C4" s="3">
        <v>42004</v>
      </c>
      <c r="D4" s="3">
        <v>41639</v>
      </c>
      <c r="E4" s="3">
        <v>41274</v>
      </c>
      <c r="F4" s="3">
        <v>40908</v>
      </c>
      <c r="G4" s="3">
        <v>40543</v>
      </c>
      <c r="H4" s="3">
        <v>40178</v>
      </c>
      <c r="I4" s="3">
        <v>39813</v>
      </c>
      <c r="J4" s="3">
        <v>39447</v>
      </c>
      <c r="K4" s="3">
        <v>39082</v>
      </c>
      <c r="L4" s="3">
        <v>38717</v>
      </c>
      <c r="M4" s="3">
        <v>38352</v>
      </c>
      <c r="N4" s="3">
        <v>37986</v>
      </c>
      <c r="O4" s="3">
        <v>37621</v>
      </c>
      <c r="P4" s="3">
        <v>37256</v>
      </c>
      <c r="Q4" s="3">
        <v>36891</v>
      </c>
      <c r="R4" s="3">
        <v>36525</v>
      </c>
      <c r="S4" s="3">
        <v>36160</v>
      </c>
      <c r="T4" s="3">
        <v>35795</v>
      </c>
    </row>
    <row r="6" spans="1:20" ht="16.5" x14ac:dyDescent="0.25">
      <c r="A6" s="2" t="s">
        <v>177</v>
      </c>
    </row>
    <row r="7" spans="1:20" ht="15.75" x14ac:dyDescent="0.25">
      <c r="A7" s="4" t="s">
        <v>176</v>
      </c>
      <c r="B7" s="4">
        <v>2326.1799999999998</v>
      </c>
      <c r="C7" s="4">
        <v>2100.59</v>
      </c>
      <c r="D7" s="4">
        <v>1684.9960000000001</v>
      </c>
      <c r="E7" s="4">
        <v>1669.5630000000001</v>
      </c>
      <c r="F7" s="4">
        <v>1693.9849999999999</v>
      </c>
      <c r="G7" s="4">
        <v>1483.5239999999999</v>
      </c>
      <c r="H7" s="4">
        <v>1244.0229999999999</v>
      </c>
      <c r="I7" s="4">
        <v>1317.835</v>
      </c>
      <c r="J7" s="4">
        <v>1356.039</v>
      </c>
      <c r="K7" s="4">
        <v>1287.672</v>
      </c>
      <c r="L7" s="4">
        <v>1155.7909999999999</v>
      </c>
      <c r="M7" s="4">
        <v>1095.307</v>
      </c>
      <c r="N7" s="4">
        <v>951.78599999999994</v>
      </c>
      <c r="O7" s="4">
        <v>816.31899999999996</v>
      </c>
      <c r="P7" s="4">
        <v>779.58100000000002</v>
      </c>
      <c r="Q7" s="4">
        <v>614.82500000000005</v>
      </c>
      <c r="R7" s="4">
        <v>470.5</v>
      </c>
      <c r="S7" s="4">
        <v>427.3</v>
      </c>
      <c r="T7" s="4">
        <v>353.5</v>
      </c>
    </row>
    <row r="8" spans="1:20" ht="15.75" x14ac:dyDescent="0.25">
      <c r="A8" s="5" t="s">
        <v>175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ht="15.75" x14ac:dyDescent="0.25">
      <c r="A9" s="4" t="s">
        <v>174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15.75" x14ac:dyDescent="0.25">
      <c r="A10" s="5" t="s">
        <v>173</v>
      </c>
      <c r="B10" s="5">
        <v>2326.1799999999998</v>
      </c>
      <c r="C10" s="5">
        <v>2100.59</v>
      </c>
      <c r="D10" s="5">
        <v>1684.9960000000001</v>
      </c>
      <c r="E10" s="5">
        <v>1669.5630000000001</v>
      </c>
      <c r="F10" s="5">
        <v>1693.9849999999999</v>
      </c>
      <c r="G10" s="5">
        <v>1483.5239999999999</v>
      </c>
      <c r="H10" s="5">
        <v>1244.0229999999999</v>
      </c>
      <c r="I10" s="5">
        <v>1317.835</v>
      </c>
      <c r="J10" s="5">
        <v>1356.039</v>
      </c>
      <c r="K10" s="5">
        <v>1287.672</v>
      </c>
      <c r="L10" s="5">
        <v>1155.7909999999999</v>
      </c>
      <c r="M10" s="5">
        <v>1095.307</v>
      </c>
      <c r="N10" s="5">
        <v>951.78599999999994</v>
      </c>
      <c r="O10" s="5">
        <v>816.31899999999996</v>
      </c>
      <c r="P10" s="5">
        <v>779.58100000000002</v>
      </c>
      <c r="Q10" s="5">
        <v>614.82500000000005</v>
      </c>
      <c r="R10" s="5">
        <v>470.5</v>
      </c>
      <c r="S10" s="5">
        <v>427.3</v>
      </c>
      <c r="T10" s="5">
        <v>353.5</v>
      </c>
    </row>
    <row r="11" spans="1:20" ht="15.75" x14ac:dyDescent="0.25">
      <c r="A11" s="4" t="s">
        <v>172</v>
      </c>
      <c r="B11" s="4">
        <v>1252.68</v>
      </c>
      <c r="C11" s="4">
        <v>1145.6389999999999</v>
      </c>
      <c r="D11" s="4">
        <v>941.34100000000001</v>
      </c>
      <c r="E11" s="4">
        <v>953.16899999999998</v>
      </c>
      <c r="F11" s="4">
        <v>958.67700000000002</v>
      </c>
      <c r="G11" s="4">
        <v>854.12</v>
      </c>
      <c r="H11" s="4">
        <v>719.94500000000005</v>
      </c>
      <c r="I11" s="4">
        <v>750.024</v>
      </c>
      <c r="J11" s="4">
        <v>776.28800000000001</v>
      </c>
      <c r="K11" s="4">
        <v>746.61699999999996</v>
      </c>
      <c r="L11" s="4">
        <v>652.03599999999994</v>
      </c>
      <c r="M11" s="4">
        <v>597.37300000000005</v>
      </c>
      <c r="N11" s="4">
        <v>511.101</v>
      </c>
      <c r="O11" s="4">
        <v>437.78199999999998</v>
      </c>
      <c r="P11" s="4">
        <v>422.43</v>
      </c>
      <c r="Q11" s="4">
        <v>334.68900000000002</v>
      </c>
      <c r="R11" s="4">
        <v>247</v>
      </c>
      <c r="S11" s="4">
        <v>232.9</v>
      </c>
      <c r="T11" s="4">
        <v>191.4</v>
      </c>
    </row>
    <row r="12" spans="1:20" ht="15.75" x14ac:dyDescent="0.25">
      <c r="A12" s="5" t="s">
        <v>171</v>
      </c>
      <c r="B12" s="5">
        <v>1073.5</v>
      </c>
      <c r="C12" s="5">
        <v>954.95100000000002</v>
      </c>
      <c r="D12" s="5">
        <v>743.65499999999997</v>
      </c>
      <c r="E12" s="5">
        <v>716.39400000000001</v>
      </c>
      <c r="F12" s="5">
        <v>735.30799999999999</v>
      </c>
      <c r="G12" s="5">
        <v>629.404</v>
      </c>
      <c r="H12" s="5">
        <v>524.07799999999997</v>
      </c>
      <c r="I12" s="5">
        <v>567.81100000000004</v>
      </c>
      <c r="J12" s="5">
        <v>579.75099999999998</v>
      </c>
      <c r="K12" s="5">
        <v>541.05499999999995</v>
      </c>
      <c r="L12" s="5">
        <v>503.755</v>
      </c>
      <c r="M12" s="5">
        <v>497.93400000000003</v>
      </c>
      <c r="N12" s="5">
        <v>440.685</v>
      </c>
      <c r="O12" s="5">
        <v>378.53699999999998</v>
      </c>
      <c r="P12" s="5">
        <v>357.15100000000001</v>
      </c>
      <c r="Q12" s="5">
        <v>280.13600000000002</v>
      </c>
      <c r="R12" s="5">
        <v>223.5</v>
      </c>
      <c r="S12" s="5">
        <v>194.4</v>
      </c>
      <c r="T12" s="5">
        <v>162.1</v>
      </c>
    </row>
    <row r="13" spans="1:20" ht="15.75" x14ac:dyDescent="0.25">
      <c r="A13" s="4" t="s">
        <v>170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ht="15.75" x14ac:dyDescent="0.25">
      <c r="A14" s="5" t="s">
        <v>169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ht="15.75" x14ac:dyDescent="0.25">
      <c r="A15" s="4" t="s">
        <v>168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ht="15.75" x14ac:dyDescent="0.25">
      <c r="A16" s="5" t="s">
        <v>167</v>
      </c>
      <c r="B16" s="5">
        <v>831.971</v>
      </c>
      <c r="C16" s="5">
        <v>763.06299999999999</v>
      </c>
      <c r="D16" s="5">
        <v>625.65599999999995</v>
      </c>
      <c r="E16" s="5">
        <v>596.63499999999999</v>
      </c>
      <c r="F16" s="5">
        <v>614.65800000000002</v>
      </c>
      <c r="G16" s="5">
        <v>534.06799999999998</v>
      </c>
      <c r="H16" s="5">
        <v>444.71499999999997</v>
      </c>
      <c r="I16" s="5">
        <v>430.35</v>
      </c>
      <c r="J16" s="5">
        <v>385.76900000000001</v>
      </c>
      <c r="K16" s="5">
        <v>366.76799999999997</v>
      </c>
      <c r="L16" s="5">
        <v>322.197</v>
      </c>
      <c r="M16" s="5">
        <v>290.53800000000001</v>
      </c>
      <c r="N16" s="5">
        <v>252.30699999999999</v>
      </c>
      <c r="O16" s="5">
        <v>214.86199999999999</v>
      </c>
      <c r="P16" s="5">
        <v>208.97</v>
      </c>
      <c r="Q16" s="5">
        <v>183.74299999999999</v>
      </c>
      <c r="R16" s="5">
        <v>150.80000000000001</v>
      </c>
      <c r="S16" s="5">
        <v>131</v>
      </c>
      <c r="T16" s="5">
        <v>110.2</v>
      </c>
    </row>
    <row r="17" spans="1:20" ht="15.75" x14ac:dyDescent="0.25">
      <c r="A17" s="4" t="s">
        <v>166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 ht="15.75" x14ac:dyDescent="0.25">
      <c r="A18" s="5" t="s">
        <v>165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ht="15.75" x14ac:dyDescent="0.25">
      <c r="A19" s="4" t="s">
        <v>164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ht="15.75" x14ac:dyDescent="0.25">
      <c r="A20" s="5" t="s">
        <v>163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ht="15.75" x14ac:dyDescent="0.25">
      <c r="A21" s="4" t="s">
        <v>162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ht="15.75" x14ac:dyDescent="0.25">
      <c r="A22" s="5" t="s">
        <v>161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ht="15.75" x14ac:dyDescent="0.25">
      <c r="A23" s="4" t="s">
        <v>160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 ht="15.75" x14ac:dyDescent="0.25">
      <c r="A24" s="5" t="s">
        <v>159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ht="15.75" x14ac:dyDescent="0.25">
      <c r="A25" s="4" t="s">
        <v>158</v>
      </c>
      <c r="B25" s="4">
        <v>8.1920000000000002</v>
      </c>
      <c r="C25" s="4">
        <v>6.9560000000000004</v>
      </c>
      <c r="D25" s="4">
        <v>13.795</v>
      </c>
      <c r="E25" s="4">
        <v>13.769</v>
      </c>
      <c r="F25" s="4"/>
      <c r="G25" s="4"/>
      <c r="H25" s="4">
        <v>8.3989999999999991</v>
      </c>
      <c r="I25" s="4">
        <v>-24.742000000000001</v>
      </c>
      <c r="J25" s="4">
        <v>0</v>
      </c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ht="15.75" x14ac:dyDescent="0.25">
      <c r="A26" s="5" t="s">
        <v>157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ht="15.75" x14ac:dyDescent="0.25">
      <c r="A27" s="4" t="s">
        <v>156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ht="15.75" x14ac:dyDescent="0.25">
      <c r="A28" s="5" t="s">
        <v>155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ht="15.75" x14ac:dyDescent="0.25">
      <c r="A29" s="4" t="s">
        <v>154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 ht="15.75" x14ac:dyDescent="0.25">
      <c r="A30" s="5" t="s">
        <v>153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ht="15.75" x14ac:dyDescent="0.25">
      <c r="A31" s="4" t="s">
        <v>152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1:20" ht="15.75" x14ac:dyDescent="0.25">
      <c r="A32" s="5" t="s">
        <v>151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ht="15.75" x14ac:dyDescent="0.25">
      <c r="A33" s="4" t="s">
        <v>150</v>
      </c>
      <c r="B33" s="4">
        <v>823.779</v>
      </c>
      <c r="C33" s="4">
        <v>756.10699999999997</v>
      </c>
      <c r="D33" s="4">
        <v>611.86099999999999</v>
      </c>
      <c r="E33" s="4">
        <v>582.86599999999999</v>
      </c>
      <c r="F33" s="4">
        <v>598.90200000000004</v>
      </c>
      <c r="G33" s="4">
        <v>526.077</v>
      </c>
      <c r="H33" s="4">
        <v>436.31599999999997</v>
      </c>
      <c r="I33" s="4">
        <v>449.10500000000002</v>
      </c>
      <c r="J33" s="4">
        <v>380.61200000000002</v>
      </c>
      <c r="K33" s="4">
        <v>361.28199999999998</v>
      </c>
      <c r="L33" s="4">
        <v>317.78899999999999</v>
      </c>
      <c r="M33" s="4">
        <v>286.50599999999997</v>
      </c>
      <c r="N33" s="4">
        <v>250.49600000000001</v>
      </c>
      <c r="O33" s="4">
        <v>214.86199999999999</v>
      </c>
      <c r="P33" s="4">
        <v>208.97</v>
      </c>
      <c r="Q33" s="4">
        <v>183.74299999999999</v>
      </c>
      <c r="R33" s="4">
        <v>163.4</v>
      </c>
      <c r="S33" s="4">
        <v>138.6</v>
      </c>
      <c r="T33" s="4">
        <v>117.7</v>
      </c>
    </row>
    <row r="34" spans="1:20" ht="15.75" x14ac:dyDescent="0.25">
      <c r="A34" s="5" t="s">
        <v>149</v>
      </c>
      <c r="B34" s="5">
        <v>249.721</v>
      </c>
      <c r="C34" s="5">
        <v>198.84399999999999</v>
      </c>
      <c r="D34" s="5">
        <v>131.79400000000001</v>
      </c>
      <c r="E34" s="5">
        <v>133.52799999999999</v>
      </c>
      <c r="F34" s="5">
        <v>136.40600000000001</v>
      </c>
      <c r="G34" s="5">
        <v>103.327</v>
      </c>
      <c r="H34" s="5">
        <v>87.762</v>
      </c>
      <c r="I34" s="5">
        <v>118.706</v>
      </c>
      <c r="J34" s="5">
        <v>199.13900000000001</v>
      </c>
      <c r="K34" s="5">
        <v>179.773</v>
      </c>
      <c r="L34" s="5">
        <v>185.96600000000001</v>
      </c>
      <c r="M34" s="5">
        <v>211.428</v>
      </c>
      <c r="N34" s="5">
        <v>190.18899999999999</v>
      </c>
      <c r="O34" s="5">
        <v>163.67500000000001</v>
      </c>
      <c r="P34" s="5">
        <v>148.18100000000001</v>
      </c>
      <c r="Q34" s="5">
        <v>96.393000000000001</v>
      </c>
      <c r="R34" s="5">
        <v>60.1</v>
      </c>
      <c r="S34" s="5">
        <v>55.8</v>
      </c>
      <c r="T34" s="5">
        <v>44.4</v>
      </c>
    </row>
    <row r="35" spans="1:20" ht="15.75" x14ac:dyDescent="0.25">
      <c r="A35" s="4" t="s">
        <v>148</v>
      </c>
      <c r="B35" s="4">
        <v>1.5309999999999999</v>
      </c>
      <c r="C35" s="4">
        <v>1.004</v>
      </c>
      <c r="D35" s="4">
        <v>0.503</v>
      </c>
      <c r="E35" s="4">
        <v>0.379</v>
      </c>
      <c r="F35" s="4"/>
      <c r="G35" s="4"/>
      <c r="H35" s="4"/>
      <c r="I35" s="4">
        <v>7.5369999999999999</v>
      </c>
      <c r="J35" s="4">
        <v>9</v>
      </c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1:20" ht="15.75" x14ac:dyDescent="0.25">
      <c r="A36" s="5" t="s">
        <v>147</v>
      </c>
      <c r="B36" s="5">
        <v>1.099</v>
      </c>
      <c r="C36" s="5">
        <v>1.0529999999999999</v>
      </c>
      <c r="D36" s="5"/>
      <c r="E36" s="5">
        <v>0</v>
      </c>
      <c r="F36" s="5"/>
      <c r="G36" s="5"/>
      <c r="H36" s="5"/>
      <c r="I36" s="5"/>
      <c r="J36" s="5">
        <v>0.112</v>
      </c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ht="15.75" x14ac:dyDescent="0.25">
      <c r="A37" s="4" t="s">
        <v>146</v>
      </c>
      <c r="B37" s="4">
        <v>0.432</v>
      </c>
      <c r="C37" s="4">
        <v>-4.9000000000000002E-2</v>
      </c>
      <c r="D37" s="4">
        <v>0.503</v>
      </c>
      <c r="E37" s="4">
        <v>0.379</v>
      </c>
      <c r="F37" s="4">
        <v>1.274</v>
      </c>
      <c r="G37" s="4">
        <v>1.5640000000000001</v>
      </c>
      <c r="H37" s="4">
        <v>2.0880000000000001</v>
      </c>
      <c r="I37" s="4">
        <v>7.5369999999999999</v>
      </c>
      <c r="J37" s="4">
        <v>8.8879999999999999</v>
      </c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1:20" ht="15.75" x14ac:dyDescent="0.25">
      <c r="A38" s="5" t="s">
        <v>145</v>
      </c>
      <c r="B38" s="5">
        <v>-2.8340000000000001</v>
      </c>
      <c r="C38" s="5">
        <v>-0.27400000000000002</v>
      </c>
      <c r="D38" s="5">
        <v>-0.871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5.4859999999999998</v>
      </c>
      <c r="L38" s="5">
        <v>4.4080000000000004</v>
      </c>
      <c r="M38" s="5">
        <v>4.032</v>
      </c>
      <c r="N38" s="5">
        <v>1.8109999999999999</v>
      </c>
      <c r="O38" s="5">
        <v>0.35399999999999998</v>
      </c>
      <c r="P38" s="5">
        <v>-2.5680000000000001</v>
      </c>
      <c r="Q38" s="5">
        <v>-4.2380000000000004</v>
      </c>
      <c r="R38" s="5"/>
      <c r="S38" s="5"/>
      <c r="T38" s="5"/>
    </row>
    <row r="39" spans="1:20" ht="15.75" x14ac:dyDescent="0.25">
      <c r="A39" s="4" t="s">
        <v>144</v>
      </c>
      <c r="B39" s="4">
        <v>-2.8340000000000001</v>
      </c>
      <c r="C39" s="4">
        <v>-0.27400000000000002</v>
      </c>
      <c r="D39" s="4">
        <v>-0.871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-0.1</v>
      </c>
      <c r="S39" s="4">
        <v>0</v>
      </c>
      <c r="T39" s="4">
        <v>-0.1</v>
      </c>
    </row>
    <row r="40" spans="1:20" ht="15.75" x14ac:dyDescent="0.25">
      <c r="A40" s="5" t="s">
        <v>143</v>
      </c>
      <c r="B40" s="5">
        <v>0.432</v>
      </c>
      <c r="C40" s="5">
        <v>-4.9000000000000002E-2</v>
      </c>
      <c r="D40" s="5">
        <v>0.503</v>
      </c>
      <c r="E40" s="5">
        <v>0.379</v>
      </c>
      <c r="F40" s="5">
        <v>1.274</v>
      </c>
      <c r="G40" s="5">
        <v>1.5640000000000001</v>
      </c>
      <c r="H40" s="5">
        <v>2.0880000000000001</v>
      </c>
      <c r="I40" s="5">
        <v>7.5369999999999999</v>
      </c>
      <c r="J40" s="5">
        <v>8.8879999999999999</v>
      </c>
      <c r="K40" s="5">
        <v>5.5620000000000003</v>
      </c>
      <c r="L40" s="5">
        <v>4.8890000000000002</v>
      </c>
      <c r="M40" s="5">
        <v>3.4929999999999999</v>
      </c>
      <c r="N40" s="5">
        <v>0.48</v>
      </c>
      <c r="O40" s="5">
        <v>0.35399999999999998</v>
      </c>
      <c r="P40" s="5">
        <v>-2.5680000000000001</v>
      </c>
      <c r="Q40" s="5">
        <v>-4.2380000000000004</v>
      </c>
      <c r="R40" s="5">
        <v>-4.8</v>
      </c>
      <c r="S40" s="5">
        <v>-4.0999999999999996</v>
      </c>
      <c r="T40" s="5">
        <v>-3.6</v>
      </c>
    </row>
    <row r="41" spans="1:20" ht="15.75" x14ac:dyDescent="0.25">
      <c r="A41" s="4" t="s">
        <v>142</v>
      </c>
      <c r="B41" s="4">
        <v>247.31899999999999</v>
      </c>
      <c r="C41" s="4">
        <v>198.52099999999999</v>
      </c>
      <c r="D41" s="4">
        <v>131.42599999999999</v>
      </c>
      <c r="E41" s="4">
        <v>133.90700000000001</v>
      </c>
      <c r="F41" s="4">
        <v>137.68</v>
      </c>
      <c r="G41" s="4">
        <v>104.89100000000001</v>
      </c>
      <c r="H41" s="4">
        <v>89.85</v>
      </c>
      <c r="I41" s="4">
        <v>126.24299999999999</v>
      </c>
      <c r="J41" s="4">
        <v>208.02699999999999</v>
      </c>
      <c r="K41" s="4">
        <v>185.33500000000001</v>
      </c>
      <c r="L41" s="4">
        <v>190.85499999999999</v>
      </c>
      <c r="M41" s="4">
        <v>214.92099999999999</v>
      </c>
      <c r="N41" s="4">
        <v>190.66900000000001</v>
      </c>
      <c r="O41" s="4">
        <v>164.029</v>
      </c>
      <c r="P41" s="4">
        <v>145.613</v>
      </c>
      <c r="Q41" s="4">
        <v>92.155000000000001</v>
      </c>
      <c r="R41" s="4">
        <v>55.2</v>
      </c>
      <c r="S41" s="4">
        <v>51.7</v>
      </c>
      <c r="T41" s="4">
        <v>40.700000000000003</v>
      </c>
    </row>
    <row r="42" spans="1:20" ht="15.75" x14ac:dyDescent="0.25">
      <c r="A42" s="5" t="s">
        <v>141</v>
      </c>
      <c r="B42" s="5">
        <v>67.468000000000004</v>
      </c>
      <c r="C42" s="5">
        <v>56.661999999999999</v>
      </c>
      <c r="D42" s="5">
        <v>37.823</v>
      </c>
      <c r="E42" s="5">
        <v>34.048000000000002</v>
      </c>
      <c r="F42" s="5">
        <v>34.201000000000001</v>
      </c>
      <c r="G42" s="5">
        <v>27.853999999999999</v>
      </c>
      <c r="H42" s="5">
        <v>22.829000000000001</v>
      </c>
      <c r="I42" s="5">
        <v>31.196000000000002</v>
      </c>
      <c r="J42" s="5">
        <v>63.575000000000003</v>
      </c>
      <c r="K42" s="5">
        <v>62.317</v>
      </c>
      <c r="L42" s="5">
        <v>60.119</v>
      </c>
      <c r="M42" s="5">
        <v>76.296999999999997</v>
      </c>
      <c r="N42" s="5">
        <v>70.548000000000002</v>
      </c>
      <c r="O42" s="5">
        <v>61.511000000000003</v>
      </c>
      <c r="P42" s="5">
        <v>56.789000000000001</v>
      </c>
      <c r="Q42" s="5">
        <v>33.543999999999997</v>
      </c>
      <c r="R42" s="5">
        <v>22.2</v>
      </c>
      <c r="S42" s="5">
        <v>19</v>
      </c>
      <c r="T42" s="5">
        <v>1.4</v>
      </c>
    </row>
    <row r="43" spans="1:20" ht="15.75" x14ac:dyDescent="0.25">
      <c r="A43" s="4" t="s">
        <v>140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0" ht="15.75" x14ac:dyDescent="0.25">
      <c r="A44" s="5" t="s">
        <v>139</v>
      </c>
      <c r="B44" s="5">
        <v>179.851</v>
      </c>
      <c r="C44" s="5">
        <v>141.85900000000001</v>
      </c>
      <c r="D44" s="5">
        <v>93.602999999999994</v>
      </c>
      <c r="E44" s="5">
        <v>99.858999999999995</v>
      </c>
      <c r="F44" s="5">
        <v>103.479</v>
      </c>
      <c r="G44" s="5">
        <v>77.037000000000006</v>
      </c>
      <c r="H44" s="5">
        <v>67.021000000000001</v>
      </c>
      <c r="I44" s="5">
        <v>95.046999999999997</v>
      </c>
      <c r="J44" s="5">
        <v>144.452</v>
      </c>
      <c r="K44" s="5">
        <v>123.018</v>
      </c>
      <c r="L44" s="5">
        <v>130.73599999999999</v>
      </c>
      <c r="M44" s="5">
        <v>138.624</v>
      </c>
      <c r="N44" s="5">
        <v>120.121</v>
      </c>
      <c r="O44" s="5">
        <v>102.518</v>
      </c>
      <c r="P44" s="5">
        <v>88.823999999999998</v>
      </c>
      <c r="Q44" s="5">
        <v>58.610999999999997</v>
      </c>
      <c r="R44" s="5">
        <v>33</v>
      </c>
      <c r="S44" s="5">
        <v>32.700000000000003</v>
      </c>
      <c r="T44" s="5">
        <v>39.299999999999997</v>
      </c>
    </row>
    <row r="45" spans="1:20" ht="15.75" x14ac:dyDescent="0.25">
      <c r="A45" s="4" t="s">
        <v>138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0" ht="15.75" x14ac:dyDescent="0.25">
      <c r="A46" s="5" t="s">
        <v>137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ht="15.75" x14ac:dyDescent="0.25">
      <c r="A47" s="4" t="s">
        <v>136</v>
      </c>
      <c r="B47" s="4">
        <v>-5.5140000000000002</v>
      </c>
      <c r="C47" s="4">
        <v>-4.6859999999999999</v>
      </c>
      <c r="D47" s="4">
        <v>0.73799999999999999</v>
      </c>
      <c r="E47" s="4">
        <v>0</v>
      </c>
      <c r="F47" s="4">
        <v>0</v>
      </c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</row>
    <row r="48" spans="1:20" ht="15.75" x14ac:dyDescent="0.25">
      <c r="A48" s="5" t="s">
        <v>135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ht="15.75" x14ac:dyDescent="0.25">
      <c r="A49" s="4" t="s">
        <v>134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</row>
    <row r="50" spans="1:20" ht="15.75" x14ac:dyDescent="0.25">
      <c r="A50" s="5" t="s">
        <v>133</v>
      </c>
      <c r="B50" s="5">
        <v>174.33699999999999</v>
      </c>
      <c r="C50" s="5">
        <v>137.173</v>
      </c>
      <c r="D50" s="5">
        <v>94.340999999999994</v>
      </c>
      <c r="E50" s="5">
        <v>99.858999999999995</v>
      </c>
      <c r="F50" s="5">
        <v>103.479</v>
      </c>
      <c r="G50" s="5">
        <v>77.037000000000006</v>
      </c>
      <c r="H50" s="5">
        <v>67.021000000000001</v>
      </c>
      <c r="I50" s="5">
        <v>95.046999999999997</v>
      </c>
      <c r="J50" s="5">
        <v>144.452</v>
      </c>
      <c r="K50" s="5">
        <v>123.018</v>
      </c>
      <c r="L50" s="5">
        <v>130.73599999999999</v>
      </c>
      <c r="M50" s="5">
        <v>138.624</v>
      </c>
      <c r="N50" s="5">
        <v>120.121</v>
      </c>
      <c r="O50" s="5">
        <v>102.518</v>
      </c>
      <c r="P50" s="5">
        <v>88.823999999999998</v>
      </c>
      <c r="Q50" s="5">
        <v>58.610999999999997</v>
      </c>
      <c r="R50" s="5">
        <v>33</v>
      </c>
      <c r="S50" s="5">
        <v>32.700000000000003</v>
      </c>
      <c r="T50" s="5">
        <v>39.299999999999997</v>
      </c>
    </row>
    <row r="51" spans="1:20" ht="15.75" x14ac:dyDescent="0.25">
      <c r="A51" s="4" t="s">
        <v>132</v>
      </c>
      <c r="B51" s="4">
        <v>168.37975700000001</v>
      </c>
      <c r="C51" s="4">
        <v>132.20238599999999</v>
      </c>
      <c r="D51" s="4">
        <v>84.516053999999997</v>
      </c>
      <c r="E51" s="4">
        <v>89.590988999999993</v>
      </c>
      <c r="F51" s="4">
        <v>103.479</v>
      </c>
      <c r="G51" s="4">
        <v>77.037000000000006</v>
      </c>
      <c r="H51" s="4">
        <v>60.756010000000003</v>
      </c>
      <c r="I51" s="4">
        <v>113.674986</v>
      </c>
      <c r="J51" s="4">
        <v>144.452</v>
      </c>
      <c r="K51" s="4">
        <v>123.018</v>
      </c>
      <c r="L51" s="4">
        <v>130.73599999999999</v>
      </c>
      <c r="M51" s="4">
        <v>138.624</v>
      </c>
      <c r="N51" s="4">
        <v>120.121</v>
      </c>
      <c r="O51" s="4">
        <v>102.518</v>
      </c>
      <c r="P51" s="4">
        <v>88.823999999999998</v>
      </c>
      <c r="Q51" s="4">
        <v>58.610999999999997</v>
      </c>
      <c r="R51" s="4">
        <v>33</v>
      </c>
      <c r="S51" s="4">
        <v>32.700000000000003</v>
      </c>
      <c r="T51" s="4">
        <v>39.299999999999997</v>
      </c>
    </row>
    <row r="52" spans="1:20" ht="15.75" x14ac:dyDescent="0.25">
      <c r="A52" s="5" t="s">
        <v>131</v>
      </c>
      <c r="B52" s="5">
        <v>304.93900000000002</v>
      </c>
      <c r="C52" s="5">
        <v>253.59100000000001</v>
      </c>
      <c r="D52" s="5">
        <v>172.66499999999999</v>
      </c>
      <c r="E52" s="5">
        <v>174.79900000000001</v>
      </c>
      <c r="F52" s="5">
        <v>179.96600000000001</v>
      </c>
      <c r="G52" s="5">
        <v>141.75700000000001</v>
      </c>
      <c r="H52" s="5">
        <v>124.015</v>
      </c>
      <c r="I52" s="5">
        <v>149.864</v>
      </c>
      <c r="J52" s="5">
        <v>238.477</v>
      </c>
      <c r="K52" s="5">
        <v>210.09299999999999</v>
      </c>
      <c r="L52" s="5">
        <v>215.893</v>
      </c>
      <c r="M52" s="5">
        <v>234.108</v>
      </c>
      <c r="N52" s="5">
        <v>215.36099999999999</v>
      </c>
      <c r="O52" s="5">
        <v>185.83199999999999</v>
      </c>
      <c r="P52" s="5">
        <v>167.316</v>
      </c>
      <c r="Q52" s="5">
        <v>111.797</v>
      </c>
      <c r="R52" s="5">
        <v>72.599999999999994</v>
      </c>
      <c r="S52" s="5">
        <v>63.4</v>
      </c>
      <c r="T52" s="5">
        <v>51.8</v>
      </c>
    </row>
    <row r="53" spans="1:20" ht="15.75" x14ac:dyDescent="0.25">
      <c r="A53" s="4" t="s">
        <v>130</v>
      </c>
      <c r="B53" s="4">
        <v>56.521000000000001</v>
      </c>
      <c r="C53" s="4">
        <v>54.017000000000003</v>
      </c>
      <c r="D53" s="4">
        <v>40.871000000000002</v>
      </c>
      <c r="E53" s="4">
        <v>40.892000000000003</v>
      </c>
      <c r="F53" s="4">
        <v>43.56</v>
      </c>
      <c r="G53" s="4">
        <v>38.43</v>
      </c>
      <c r="H53" s="4">
        <v>36.253</v>
      </c>
      <c r="I53" s="4">
        <v>31.158000000000001</v>
      </c>
      <c r="J53" s="4">
        <v>30.338000000000001</v>
      </c>
      <c r="K53" s="4">
        <v>23.547000000000001</v>
      </c>
      <c r="L53" s="4">
        <v>23.545999999999999</v>
      </c>
      <c r="M53" s="4">
        <v>18.628</v>
      </c>
      <c r="N53" s="4">
        <v>23.065000000000001</v>
      </c>
      <c r="O53" s="4">
        <v>19.367000000000001</v>
      </c>
      <c r="P53" s="4">
        <v>17.422999999999998</v>
      </c>
      <c r="Q53" s="4">
        <v>14.33</v>
      </c>
      <c r="R53" s="4">
        <v>12.6</v>
      </c>
      <c r="S53" s="4">
        <v>7.6</v>
      </c>
      <c r="T53" s="4">
        <v>7.5</v>
      </c>
    </row>
    <row r="54" spans="1:20" ht="15.75" x14ac:dyDescent="0.25">
      <c r="A54" s="5" t="s">
        <v>129</v>
      </c>
      <c r="B54" s="5">
        <v>248.41800000000001</v>
      </c>
      <c r="C54" s="5">
        <v>199.57400000000001</v>
      </c>
      <c r="D54" s="5">
        <v>131.79400000000001</v>
      </c>
      <c r="E54" s="5">
        <v>133.90700000000001</v>
      </c>
      <c r="F54" s="5">
        <v>136.40600000000001</v>
      </c>
      <c r="G54" s="5">
        <v>103.327</v>
      </c>
      <c r="H54" s="5">
        <v>87.762</v>
      </c>
      <c r="I54" s="5">
        <v>118.706</v>
      </c>
      <c r="J54" s="5">
        <v>208.13900000000001</v>
      </c>
      <c r="K54" s="5">
        <v>186.54599999999999</v>
      </c>
      <c r="L54" s="5">
        <v>192.34700000000001</v>
      </c>
      <c r="M54" s="5">
        <v>215.48</v>
      </c>
      <c r="N54" s="5">
        <v>192.29599999999999</v>
      </c>
      <c r="O54" s="5">
        <v>166.465</v>
      </c>
      <c r="P54" s="5">
        <v>149.893</v>
      </c>
      <c r="Q54" s="5">
        <v>97.466999999999999</v>
      </c>
      <c r="R54" s="5">
        <v>60</v>
      </c>
      <c r="S54" s="5">
        <v>55.8</v>
      </c>
      <c r="T54" s="5">
        <v>44.3</v>
      </c>
    </row>
    <row r="56" spans="1:20" ht="16.5" x14ac:dyDescent="0.25">
      <c r="A56" s="2" t="s">
        <v>128</v>
      </c>
    </row>
    <row r="57" spans="1:20" ht="15.75" x14ac:dyDescent="0.25">
      <c r="A57" s="4" t="s">
        <v>127</v>
      </c>
      <c r="B57" s="4">
        <v>2.48</v>
      </c>
      <c r="C57" s="4">
        <v>1.97</v>
      </c>
      <c r="D57" s="4">
        <v>1.37</v>
      </c>
      <c r="E57" s="4">
        <v>1.48</v>
      </c>
      <c r="F57" s="4">
        <v>1.53</v>
      </c>
      <c r="G57" s="4">
        <v>1.1399999999999999</v>
      </c>
      <c r="H57" s="4">
        <v>0.99</v>
      </c>
      <c r="I57" s="4">
        <v>1.375</v>
      </c>
      <c r="J57" s="4">
        <v>2</v>
      </c>
      <c r="K57" s="4">
        <v>1.6950000000000001</v>
      </c>
      <c r="L57" s="4">
        <v>1.6950000000000001</v>
      </c>
      <c r="M57" s="4">
        <v>1.72</v>
      </c>
      <c r="N57" s="4">
        <v>1.5049999999999999</v>
      </c>
      <c r="O57" s="4">
        <v>1.3</v>
      </c>
      <c r="P57" s="4">
        <v>1.135</v>
      </c>
      <c r="Q57" s="4">
        <v>0.76</v>
      </c>
      <c r="R57" s="4">
        <v>0.43333300000000002</v>
      </c>
      <c r="S57" s="4">
        <v>0.46</v>
      </c>
      <c r="T57" s="4">
        <v>0.69701500000000005</v>
      </c>
    </row>
    <row r="58" spans="1:20" ht="15.75" x14ac:dyDescent="0.25">
      <c r="A58" s="5" t="s">
        <v>126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ht="15.75" x14ac:dyDescent="0.25">
      <c r="A59" s="4" t="s">
        <v>125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0" ht="15.75" x14ac:dyDescent="0.25">
      <c r="A60" s="5" t="s">
        <v>124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ht="15.75" x14ac:dyDescent="0.25">
      <c r="A61" s="4" t="s">
        <v>123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0" ht="15.75" x14ac:dyDescent="0.25">
      <c r="A62" s="5" t="s">
        <v>122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ht="15.75" x14ac:dyDescent="0.25">
      <c r="A63" s="4" t="s">
        <v>121</v>
      </c>
      <c r="B63" s="4">
        <v>2.3950930000000001</v>
      </c>
      <c r="C63" s="4">
        <v>1.898795</v>
      </c>
      <c r="D63" s="4">
        <v>1.227104</v>
      </c>
      <c r="E63" s="4">
        <v>1.3282860000000001</v>
      </c>
      <c r="F63" s="4">
        <v>1.53</v>
      </c>
      <c r="G63" s="4">
        <v>1.1399999999999999</v>
      </c>
      <c r="H63" s="4">
        <v>0.89744900000000005</v>
      </c>
      <c r="I63" s="4">
        <v>1.6441129999999999</v>
      </c>
      <c r="J63" s="4">
        <v>2</v>
      </c>
      <c r="K63" s="4">
        <v>1.6950000000000001</v>
      </c>
      <c r="L63" s="4">
        <v>1.6950000000000001</v>
      </c>
      <c r="M63" s="4">
        <v>1.72</v>
      </c>
      <c r="N63" s="4">
        <v>1.5049999999999999</v>
      </c>
      <c r="O63" s="4">
        <v>1.3</v>
      </c>
      <c r="P63" s="4">
        <v>1.135</v>
      </c>
      <c r="Q63" s="4">
        <v>0.76</v>
      </c>
      <c r="R63" s="4">
        <v>0.43333300000000002</v>
      </c>
      <c r="S63" s="4">
        <v>0.46</v>
      </c>
      <c r="T63" s="4">
        <v>0.69701500000000005</v>
      </c>
    </row>
    <row r="64" spans="1:20" ht="15.75" x14ac:dyDescent="0.25">
      <c r="A64" s="5" t="s">
        <v>120</v>
      </c>
      <c r="B64" s="5">
        <v>2.48</v>
      </c>
      <c r="C64" s="5">
        <v>1.97</v>
      </c>
      <c r="D64" s="5">
        <v>1.37</v>
      </c>
      <c r="E64" s="5">
        <v>1.48</v>
      </c>
      <c r="F64" s="5">
        <v>1.53</v>
      </c>
      <c r="G64" s="5">
        <v>1.1399999999999999</v>
      </c>
      <c r="H64" s="5">
        <v>0.99</v>
      </c>
      <c r="I64" s="5">
        <v>1.375</v>
      </c>
      <c r="J64" s="5">
        <v>2</v>
      </c>
      <c r="K64" s="5">
        <v>1.6950000000000001</v>
      </c>
      <c r="L64" s="5">
        <v>1.6950000000000001</v>
      </c>
      <c r="M64" s="5">
        <v>1.72</v>
      </c>
      <c r="N64" s="5">
        <v>1.5049999999999999</v>
      </c>
      <c r="O64" s="5">
        <v>1.3</v>
      </c>
      <c r="P64" s="5">
        <v>1.135</v>
      </c>
      <c r="Q64" s="5">
        <v>0.76</v>
      </c>
      <c r="R64" s="5">
        <v>0.43333300000000002</v>
      </c>
      <c r="S64" s="5">
        <v>0.46</v>
      </c>
      <c r="T64" s="5">
        <v>0.69701500000000005</v>
      </c>
    </row>
    <row r="66" spans="1:20" ht="16.5" x14ac:dyDescent="0.25">
      <c r="A66" s="2" t="s">
        <v>119</v>
      </c>
    </row>
    <row r="67" spans="1:20" ht="15.75" x14ac:dyDescent="0.25">
      <c r="A67" s="4" t="s">
        <v>118</v>
      </c>
      <c r="B67" s="4">
        <v>2.4500000000000002</v>
      </c>
      <c r="C67" s="4">
        <v>1.94</v>
      </c>
      <c r="D67" s="4">
        <v>1.36</v>
      </c>
      <c r="E67" s="4">
        <v>1.46</v>
      </c>
      <c r="F67" s="4">
        <v>1.5149999999999999</v>
      </c>
      <c r="G67" s="4">
        <v>1.1299999999999999</v>
      </c>
      <c r="H67" s="4">
        <v>0.98499999999999999</v>
      </c>
      <c r="I67" s="4">
        <v>1.37</v>
      </c>
      <c r="J67" s="4">
        <v>1.98</v>
      </c>
      <c r="K67" s="4">
        <v>1.68</v>
      </c>
      <c r="L67" s="4">
        <v>1.68</v>
      </c>
      <c r="M67" s="4">
        <v>1.7</v>
      </c>
      <c r="N67" s="4">
        <v>1.48</v>
      </c>
      <c r="O67" s="4">
        <v>1.28</v>
      </c>
      <c r="P67" s="4">
        <v>1.115</v>
      </c>
      <c r="Q67" s="4">
        <v>0.74</v>
      </c>
      <c r="R67" s="4">
        <v>0.43</v>
      </c>
      <c r="S67" s="4">
        <v>0.45333299999999999</v>
      </c>
      <c r="T67" s="4">
        <v>0.68701000000000001</v>
      </c>
    </row>
    <row r="68" spans="1:20" ht="15.75" x14ac:dyDescent="0.25">
      <c r="A68" s="5" t="s">
        <v>117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ht="15.75" x14ac:dyDescent="0.25">
      <c r="A69" s="4" t="s">
        <v>116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15.75" x14ac:dyDescent="0.25">
      <c r="A70" s="5" t="s">
        <v>115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ht="15.75" x14ac:dyDescent="0.25">
      <c r="A71" s="4" t="s">
        <v>114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t="15.75" x14ac:dyDescent="0.25">
      <c r="A72" s="5" t="s">
        <v>113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ht="15.75" x14ac:dyDescent="0.25">
      <c r="A73" s="4" t="s">
        <v>112</v>
      </c>
      <c r="B73" s="4">
        <v>2.366171</v>
      </c>
      <c r="C73" s="4">
        <v>1.869675</v>
      </c>
      <c r="D73" s="4">
        <v>1.218499</v>
      </c>
      <c r="E73" s="4">
        <v>1.3095840000000001</v>
      </c>
      <c r="F73" s="4">
        <v>1.5149999999999999</v>
      </c>
      <c r="G73" s="4">
        <v>1.1299999999999999</v>
      </c>
      <c r="H73" s="4">
        <v>0.89281600000000005</v>
      </c>
      <c r="I73" s="4">
        <v>1.6383300000000001</v>
      </c>
      <c r="J73" s="4">
        <v>1.98</v>
      </c>
      <c r="K73" s="4">
        <v>1.68</v>
      </c>
      <c r="L73" s="4">
        <v>1.68</v>
      </c>
      <c r="M73" s="4">
        <v>1.7</v>
      </c>
      <c r="N73" s="4">
        <v>1.48</v>
      </c>
      <c r="O73" s="4">
        <v>1.28</v>
      </c>
      <c r="P73" s="4">
        <v>1.115</v>
      </c>
      <c r="Q73" s="4">
        <v>0.74</v>
      </c>
      <c r="R73" s="4">
        <v>0.43</v>
      </c>
      <c r="S73" s="4">
        <v>0.45333299999999999</v>
      </c>
      <c r="T73" s="4">
        <v>0.68701000000000001</v>
      </c>
    </row>
    <row r="74" spans="1:20" ht="15.75" x14ac:dyDescent="0.25">
      <c r="A74" s="5" t="s">
        <v>111</v>
      </c>
      <c r="B74" s="5">
        <v>2.4500000000000002</v>
      </c>
      <c r="C74" s="5">
        <v>1.94</v>
      </c>
      <c r="D74" s="5">
        <v>1.36</v>
      </c>
      <c r="E74" s="5">
        <v>1.46</v>
      </c>
      <c r="F74" s="5">
        <v>1.5149999999999999</v>
      </c>
      <c r="G74" s="5">
        <v>1.1299999999999999</v>
      </c>
      <c r="H74" s="5">
        <v>0.98499999999999999</v>
      </c>
      <c r="I74" s="5">
        <v>1.37</v>
      </c>
      <c r="J74" s="5">
        <v>1.98</v>
      </c>
      <c r="K74" s="5">
        <v>1.68</v>
      </c>
      <c r="L74" s="5">
        <v>1.68</v>
      </c>
      <c r="M74" s="5">
        <v>1.7</v>
      </c>
      <c r="N74" s="5">
        <v>1.48</v>
      </c>
      <c r="O74" s="5">
        <v>1.28</v>
      </c>
      <c r="P74" s="5">
        <v>1.115</v>
      </c>
      <c r="Q74" s="5">
        <v>0.74</v>
      </c>
      <c r="R74" s="5">
        <v>0.43</v>
      </c>
      <c r="S74" s="5">
        <v>0.45333299999999999</v>
      </c>
      <c r="T74" s="5">
        <v>0.68701000000000001</v>
      </c>
    </row>
    <row r="76" spans="1:20" ht="16.5" x14ac:dyDescent="0.25">
      <c r="A76" s="2" t="s">
        <v>110</v>
      </c>
    </row>
    <row r="77" spans="1:20" ht="15.75" x14ac:dyDescent="0.25">
      <c r="A77" s="4" t="s">
        <v>109</v>
      </c>
      <c r="B77" s="4">
        <v>70.162000000000006</v>
      </c>
      <c r="C77" s="4">
        <v>69.807000000000002</v>
      </c>
      <c r="D77" s="4">
        <v>68.756</v>
      </c>
      <c r="E77" s="4">
        <v>67.680000000000007</v>
      </c>
      <c r="F77" s="4">
        <v>67.616</v>
      </c>
      <c r="G77" s="4">
        <v>67.45</v>
      </c>
      <c r="H77" s="4">
        <v>67.691999999999993</v>
      </c>
      <c r="I77" s="4">
        <v>69.22</v>
      </c>
      <c r="J77" s="4">
        <v>72.212000000000003</v>
      </c>
      <c r="K77" s="4">
        <v>72.489999999999995</v>
      </c>
      <c r="L77" s="4">
        <v>77.097999999999999</v>
      </c>
      <c r="M77" s="4">
        <v>80.531999999999996</v>
      </c>
      <c r="N77" s="4">
        <v>79.906000000000006</v>
      </c>
      <c r="O77" s="4">
        <v>78.897999999999996</v>
      </c>
      <c r="P77" s="4">
        <v>78.102000000000004</v>
      </c>
      <c r="Q77" s="4">
        <v>77.081999999999994</v>
      </c>
      <c r="R77" s="4">
        <v>75.992999999999995</v>
      </c>
      <c r="S77" s="4">
        <v>71.192999999999998</v>
      </c>
      <c r="T77" s="4">
        <v>56.383291999999997</v>
      </c>
    </row>
    <row r="78" spans="1:20" ht="15.75" x14ac:dyDescent="0.25">
      <c r="A78" s="5" t="s">
        <v>108</v>
      </c>
      <c r="B78" s="5">
        <v>71.063999999999993</v>
      </c>
      <c r="C78" s="5">
        <v>70.680999999999997</v>
      </c>
      <c r="D78" s="5">
        <v>69.433999999999997</v>
      </c>
      <c r="E78" s="5">
        <v>68.263999999999996</v>
      </c>
      <c r="F78" s="5">
        <v>68.408000000000001</v>
      </c>
      <c r="G78" s="5">
        <v>68.183999999999997</v>
      </c>
      <c r="H78" s="5">
        <v>67.962000000000003</v>
      </c>
      <c r="I78" s="5">
        <v>69.421999999999997</v>
      </c>
      <c r="J78" s="5">
        <v>72.867999999999995</v>
      </c>
      <c r="K78" s="5">
        <v>73.287999999999997</v>
      </c>
      <c r="L78" s="5">
        <v>77.885999999999996</v>
      </c>
      <c r="M78" s="5">
        <v>81.623999999999995</v>
      </c>
      <c r="N78" s="5">
        <v>81.182000000000002</v>
      </c>
      <c r="O78" s="5">
        <v>80.126000000000005</v>
      </c>
      <c r="P78" s="5">
        <v>79.680000000000007</v>
      </c>
      <c r="Q78" s="5">
        <v>79.215999999999994</v>
      </c>
      <c r="R78" s="5">
        <v>76.823999999999998</v>
      </c>
      <c r="S78" s="5">
        <v>72.174000000000007</v>
      </c>
      <c r="T78" s="5">
        <v>57.204408000000001</v>
      </c>
    </row>
    <row r="79" spans="1:20" ht="15.75" x14ac:dyDescent="0.25">
      <c r="A79" s="4" t="s">
        <v>107</v>
      </c>
      <c r="B79" s="4">
        <v>0.62</v>
      </c>
      <c r="C79" s="4">
        <v>0.56999999999999995</v>
      </c>
      <c r="D79" s="4">
        <v>0.45500000000000002</v>
      </c>
      <c r="E79" s="4">
        <v>0.44</v>
      </c>
      <c r="F79" s="4">
        <v>0.43</v>
      </c>
      <c r="G79" s="4">
        <v>0.37</v>
      </c>
      <c r="H79" s="4">
        <v>0.33</v>
      </c>
      <c r="I79" s="4">
        <v>0.32</v>
      </c>
      <c r="J79" s="4">
        <v>0.28999999999999998</v>
      </c>
      <c r="K79" s="4">
        <v>7.0000000000000007E-2</v>
      </c>
      <c r="L79" s="4"/>
      <c r="M79" s="4"/>
      <c r="N79" s="4"/>
      <c r="O79" s="4"/>
      <c r="P79" s="4"/>
      <c r="Q79" s="4"/>
      <c r="R79" s="4"/>
      <c r="S79" s="4"/>
      <c r="T79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Inventory Turnover</vt:lpstr>
      <vt:lpstr>UA BS</vt:lpstr>
      <vt:lpstr>UA IS</vt:lpstr>
      <vt:lpstr>NKE BS</vt:lpstr>
      <vt:lpstr>NKE IS</vt:lpstr>
      <vt:lpstr>ADDDF BS</vt:lpstr>
      <vt:lpstr>ADDDF IS</vt:lpstr>
      <vt:lpstr>COLM BS</vt:lpstr>
      <vt:lpstr>COLM IS</vt:lpstr>
      <vt:lpstr>LULU BS</vt:lpstr>
      <vt:lpstr>LULU 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Ruggirello</dc:creator>
  <cp:lastModifiedBy>Erik Kobayashi-Solomon</cp:lastModifiedBy>
  <dcterms:created xsi:type="dcterms:W3CDTF">2017-02-03T02:29:39Z</dcterms:created>
  <dcterms:modified xsi:type="dcterms:W3CDTF">2017-02-04T19:24:29Z</dcterms:modified>
</cp:coreProperties>
</file>