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https://d.docs.live.net/31dfedd50d51e5ce/Documents/Business/Models/CCC/2016.08/"/>
    </mc:Choice>
  </mc:AlternateContent>
  <bookViews>
    <workbookView xWindow="0" yWindow="0" windowWidth="24000" windowHeight="10065"/>
  </bookViews>
  <sheets>
    <sheet name="June CCC Price Update" sheetId="2" r:id="rId1"/>
    <sheet name="July CCC Price Update"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2" l="1"/>
  <c r="N12" i="2" s="1"/>
  <c r="L12" i="2"/>
  <c r="G12" i="2"/>
  <c r="M11" i="2"/>
  <c r="N11" i="2" s="1"/>
  <c r="L11" i="2"/>
  <c r="G11" i="2"/>
  <c r="M10" i="2"/>
  <c r="N10" i="2" s="1"/>
  <c r="L10" i="2"/>
  <c r="G10" i="2"/>
  <c r="M9" i="2"/>
  <c r="N9" i="2" s="1"/>
  <c r="L9" i="2"/>
  <c r="G9" i="2"/>
  <c r="M8" i="2"/>
  <c r="N8" i="2" s="1"/>
  <c r="L8" i="2"/>
  <c r="G8" i="2"/>
  <c r="M7" i="2"/>
  <c r="N7" i="2" s="1"/>
  <c r="L7" i="2"/>
  <c r="G7" i="2"/>
  <c r="M6" i="2"/>
  <c r="N6" i="2" s="1"/>
  <c r="L6" i="2"/>
  <c r="G6" i="2"/>
  <c r="M5" i="2"/>
  <c r="N5" i="2" s="1"/>
  <c r="L5" i="2"/>
  <c r="G5" i="2"/>
  <c r="M4" i="2"/>
  <c r="N4" i="2" s="1"/>
  <c r="L4" i="2"/>
  <c r="G4" i="2"/>
  <c r="M3" i="2"/>
  <c r="N3" i="2" s="1"/>
  <c r="L3" i="2"/>
  <c r="G3" i="2"/>
  <c r="M13" i="2" l="1"/>
  <c r="N13" i="2" s="1"/>
  <c r="N3" i="1"/>
  <c r="M4" i="1" l="1"/>
  <c r="N4" i="1" s="1"/>
  <c r="M5" i="1"/>
  <c r="N5" i="1" s="1"/>
  <c r="M6" i="1"/>
  <c r="N6" i="1" s="1"/>
  <c r="M7" i="1"/>
  <c r="N7" i="1" s="1"/>
  <c r="M8" i="1"/>
  <c r="N8" i="1" s="1"/>
  <c r="M9" i="1"/>
  <c r="N9" i="1" s="1"/>
  <c r="M10" i="1"/>
  <c r="N10" i="1" s="1"/>
  <c r="M11" i="1"/>
  <c r="N11" i="1" s="1"/>
  <c r="M12" i="1"/>
  <c r="N12" i="1" s="1"/>
  <c r="M3" i="1"/>
  <c r="L4" i="1"/>
  <c r="L5" i="1"/>
  <c r="L6" i="1"/>
  <c r="L7" i="1"/>
  <c r="L8" i="1"/>
  <c r="L9" i="1"/>
  <c r="L10" i="1"/>
  <c r="L11" i="1"/>
  <c r="L12" i="1"/>
  <c r="L3" i="1"/>
  <c r="G4" i="1"/>
  <c r="G5" i="1"/>
  <c r="G6" i="1"/>
  <c r="G7" i="1"/>
  <c r="G8" i="1"/>
  <c r="G9" i="1"/>
  <c r="G10" i="1"/>
  <c r="G11" i="1"/>
  <c r="G12" i="1"/>
  <c r="G3" i="1"/>
  <c r="M13" i="1" l="1"/>
  <c r="N13" i="1" s="1"/>
</calcChain>
</file>

<file path=xl/comments1.xml><?xml version="1.0" encoding="utf-8"?>
<comments xmlns="http://schemas.openxmlformats.org/spreadsheetml/2006/main">
  <authors>
    <author>Erik Kobayashi-Solomon</author>
  </authors>
  <commentList>
    <comment ref="E2" authorId="0" shapeId="0">
      <text>
        <r>
          <rPr>
            <b/>
            <sz val="9"/>
            <color indexed="81"/>
            <rFont val="Tahoma"/>
            <family val="2"/>
          </rPr>
          <t>Erik Kobayashi-Solomon:</t>
        </r>
        <r>
          <rPr>
            <sz val="9"/>
            <color indexed="81"/>
            <rFont val="Tahoma"/>
            <family val="2"/>
          </rPr>
          <t xml:space="preserve">
Stock price when original Covered Call Corner was published</t>
        </r>
      </text>
    </comment>
    <comment ref="G2" authorId="0" shapeId="0">
      <text>
        <r>
          <rPr>
            <b/>
            <sz val="9"/>
            <color indexed="81"/>
            <rFont val="Tahoma"/>
            <family val="2"/>
          </rPr>
          <t>Erik Kobayashi-Solomon:</t>
        </r>
        <r>
          <rPr>
            <sz val="9"/>
            <color indexed="81"/>
            <rFont val="Tahoma"/>
            <family val="2"/>
          </rPr>
          <t xml:space="preserve">
Percent change between old stock price and recent</t>
        </r>
      </text>
    </comment>
    <comment ref="H2" authorId="0" shapeId="0">
      <text>
        <r>
          <rPr>
            <b/>
            <sz val="9"/>
            <color indexed="81"/>
            <rFont val="Tahoma"/>
            <family val="2"/>
          </rPr>
          <t>Erik Kobayashi-Solomon:</t>
        </r>
        <r>
          <rPr>
            <sz val="9"/>
            <color indexed="81"/>
            <rFont val="Tahoma"/>
            <family val="2"/>
          </rPr>
          <t xml:space="preserve">
The At-the-Money strike price as published in the original Covered Call Corner</t>
        </r>
      </text>
    </comment>
    <comment ref="I2" authorId="0" shapeId="0">
      <text>
        <r>
          <rPr>
            <b/>
            <sz val="9"/>
            <color indexed="81"/>
            <rFont val="Tahoma"/>
            <family val="2"/>
          </rPr>
          <t>Erik Kobayashi-Solomon:</t>
        </r>
        <r>
          <rPr>
            <sz val="9"/>
            <color indexed="81"/>
            <rFont val="Tahoma"/>
            <family val="2"/>
          </rPr>
          <t xml:space="preserve">
Option contract highlighted in the original Covered Call Corner</t>
        </r>
      </text>
    </comment>
    <comment ref="J2" authorId="0" shapeId="0">
      <text>
        <r>
          <rPr>
            <b/>
            <sz val="9"/>
            <color indexed="81"/>
            <rFont val="Tahoma"/>
            <family val="2"/>
          </rPr>
          <t>Erik Kobayashi-Solomon:</t>
        </r>
        <r>
          <rPr>
            <sz val="9"/>
            <color indexed="81"/>
            <rFont val="Tahoma"/>
            <family val="2"/>
          </rPr>
          <t xml:space="preserve">
Price of the put option contract (Bid or Closing price) shown in the original Covered Call Corner</t>
        </r>
      </text>
    </comment>
    <comment ref="K2" authorId="0" shapeId="0">
      <text>
        <r>
          <rPr>
            <b/>
            <sz val="9"/>
            <color indexed="81"/>
            <rFont val="Tahoma"/>
            <family val="2"/>
          </rPr>
          <t>Erik Kobayashi-Solomon:</t>
        </r>
        <r>
          <rPr>
            <sz val="9"/>
            <color indexed="81"/>
            <rFont val="Tahoma"/>
            <family val="2"/>
          </rPr>
          <t xml:space="preserve">
Price of the put option contract (Ask or Closing price) as of update</t>
        </r>
      </text>
    </comment>
    <comment ref="L2" authorId="0" shapeId="0">
      <text>
        <r>
          <rPr>
            <b/>
            <sz val="9"/>
            <color indexed="81"/>
            <rFont val="Tahoma"/>
            <family val="2"/>
          </rPr>
          <t>Erik Kobayashi-Solomon:</t>
        </r>
        <r>
          <rPr>
            <sz val="9"/>
            <color indexed="81"/>
            <rFont val="Tahoma"/>
            <family val="2"/>
          </rPr>
          <t xml:space="preserve">
For positive values, this is the amount of original option premium whose value has already been realized. For negative values, this is the degree to which the present price of the put option exceeds the original selling price. </t>
        </r>
      </text>
    </comment>
    <comment ref="M2" authorId="0" shapeId="0">
      <text>
        <r>
          <rPr>
            <b/>
            <sz val="9"/>
            <color indexed="81"/>
            <rFont val="Tahoma"/>
            <family val="2"/>
          </rPr>
          <t>Erik Kobayashi-Solomon:</t>
        </r>
        <r>
          <rPr>
            <sz val="9"/>
            <color indexed="81"/>
            <rFont val="Tahoma"/>
            <family val="2"/>
          </rPr>
          <t xml:space="preserve">
This is the return of the investment over the period from original publication to this update. Return = Realized Premium / Strike Price – 1</t>
        </r>
      </text>
    </comment>
    <comment ref="N2" authorId="0" shapeId="0">
      <text>
        <r>
          <rPr>
            <b/>
            <sz val="9"/>
            <color indexed="81"/>
            <rFont val="Tahoma"/>
            <family val="2"/>
          </rPr>
          <t>Erik Kobayashi-Solomon:</t>
        </r>
        <r>
          <rPr>
            <sz val="9"/>
            <color indexed="81"/>
            <rFont val="Tahoma"/>
            <family val="2"/>
          </rPr>
          <t xml:space="preserve">
Annualization of the Period Return column</t>
        </r>
      </text>
    </comment>
    <comment ref="O13" authorId="0" shapeId="0">
      <text>
        <r>
          <rPr>
            <b/>
            <sz val="9"/>
            <color indexed="81"/>
            <rFont val="Tahoma"/>
            <family val="2"/>
          </rPr>
          <t>Erik Kobayashi-Solomon:</t>
        </r>
        <r>
          <rPr>
            <sz val="9"/>
            <color indexed="81"/>
            <rFont val="Tahoma"/>
            <family val="2"/>
          </rPr>
          <t xml:space="preserve">
This is the arithmetic average of the above return values. Unless positions are equally weighted by notional amount, an investor will have generated a different return from the one shown here</t>
        </r>
      </text>
    </comment>
  </commentList>
</comments>
</file>

<file path=xl/comments2.xml><?xml version="1.0" encoding="utf-8"?>
<comments xmlns="http://schemas.openxmlformats.org/spreadsheetml/2006/main">
  <authors>
    <author>Erik Kobayashi-Solomon</author>
  </authors>
  <commentList>
    <comment ref="E2" authorId="0" shapeId="0">
      <text>
        <r>
          <rPr>
            <b/>
            <sz val="9"/>
            <color indexed="81"/>
            <rFont val="Tahoma"/>
            <family val="2"/>
          </rPr>
          <t>Erik Kobayashi-Solomon:</t>
        </r>
        <r>
          <rPr>
            <sz val="9"/>
            <color indexed="81"/>
            <rFont val="Tahoma"/>
            <family val="2"/>
          </rPr>
          <t xml:space="preserve">
Stock price when original Covered Call Corner was published</t>
        </r>
      </text>
    </comment>
    <comment ref="G2" authorId="0" shapeId="0">
      <text>
        <r>
          <rPr>
            <b/>
            <sz val="9"/>
            <color indexed="81"/>
            <rFont val="Tahoma"/>
            <family val="2"/>
          </rPr>
          <t>Erik Kobayashi-Solomon:</t>
        </r>
        <r>
          <rPr>
            <sz val="9"/>
            <color indexed="81"/>
            <rFont val="Tahoma"/>
            <family val="2"/>
          </rPr>
          <t xml:space="preserve">
Percent change between old stock price and recent</t>
        </r>
      </text>
    </comment>
    <comment ref="H2" authorId="0" shapeId="0">
      <text>
        <r>
          <rPr>
            <b/>
            <sz val="9"/>
            <color indexed="81"/>
            <rFont val="Tahoma"/>
            <family val="2"/>
          </rPr>
          <t>Erik Kobayashi-Solomon:</t>
        </r>
        <r>
          <rPr>
            <sz val="9"/>
            <color indexed="81"/>
            <rFont val="Tahoma"/>
            <family val="2"/>
          </rPr>
          <t xml:space="preserve">
The At-the-Money strike price as published in the original Covered Call Corner</t>
        </r>
      </text>
    </comment>
    <comment ref="I2" authorId="0" shapeId="0">
      <text>
        <r>
          <rPr>
            <b/>
            <sz val="9"/>
            <color indexed="81"/>
            <rFont val="Tahoma"/>
            <family val="2"/>
          </rPr>
          <t>Erik Kobayashi-Solomon:</t>
        </r>
        <r>
          <rPr>
            <sz val="9"/>
            <color indexed="81"/>
            <rFont val="Tahoma"/>
            <family val="2"/>
          </rPr>
          <t xml:space="preserve">
Option contract highlighted in the original Covered Call Corner</t>
        </r>
      </text>
    </comment>
    <comment ref="J2" authorId="0" shapeId="0">
      <text>
        <r>
          <rPr>
            <b/>
            <sz val="9"/>
            <color indexed="81"/>
            <rFont val="Tahoma"/>
            <family val="2"/>
          </rPr>
          <t>Erik Kobayashi-Solomon:</t>
        </r>
        <r>
          <rPr>
            <sz val="9"/>
            <color indexed="81"/>
            <rFont val="Tahoma"/>
            <family val="2"/>
          </rPr>
          <t xml:space="preserve">
Price of the put option contract (Bid or Closing price) shown in the original Covered Call Corner</t>
        </r>
      </text>
    </comment>
    <comment ref="K2" authorId="0" shapeId="0">
      <text>
        <r>
          <rPr>
            <b/>
            <sz val="9"/>
            <color indexed="81"/>
            <rFont val="Tahoma"/>
            <family val="2"/>
          </rPr>
          <t>Erik Kobayashi-Solomon:</t>
        </r>
        <r>
          <rPr>
            <sz val="9"/>
            <color indexed="81"/>
            <rFont val="Tahoma"/>
            <family val="2"/>
          </rPr>
          <t xml:space="preserve">
Price of the put option contract (Ask or Closing price) as of update</t>
        </r>
      </text>
    </comment>
    <comment ref="L2" authorId="0" shapeId="0">
      <text>
        <r>
          <rPr>
            <b/>
            <sz val="9"/>
            <color indexed="81"/>
            <rFont val="Tahoma"/>
            <family val="2"/>
          </rPr>
          <t>Erik Kobayashi-Solomon:</t>
        </r>
        <r>
          <rPr>
            <sz val="9"/>
            <color indexed="81"/>
            <rFont val="Tahoma"/>
            <family val="2"/>
          </rPr>
          <t xml:space="preserve">
For positive values, this is the amount of original option premium whose value has already been realized. For negative values, this is the degree to which the present price of the put option exceeds the original selling price. </t>
        </r>
      </text>
    </comment>
    <comment ref="M2" authorId="0" shapeId="0">
      <text>
        <r>
          <rPr>
            <b/>
            <sz val="9"/>
            <color indexed="81"/>
            <rFont val="Tahoma"/>
            <family val="2"/>
          </rPr>
          <t>Erik Kobayashi-Solomon:</t>
        </r>
        <r>
          <rPr>
            <sz val="9"/>
            <color indexed="81"/>
            <rFont val="Tahoma"/>
            <family val="2"/>
          </rPr>
          <t xml:space="preserve">
This is the return of the investment over the period from original publication to this update. Return = Realized Premium / Strike Price – 1</t>
        </r>
      </text>
    </comment>
    <comment ref="N2" authorId="0" shapeId="0">
      <text>
        <r>
          <rPr>
            <b/>
            <sz val="9"/>
            <color indexed="81"/>
            <rFont val="Tahoma"/>
            <family val="2"/>
          </rPr>
          <t>Erik Kobayashi-Solomon:</t>
        </r>
        <r>
          <rPr>
            <sz val="9"/>
            <color indexed="81"/>
            <rFont val="Tahoma"/>
            <family val="2"/>
          </rPr>
          <t xml:space="preserve">
Annualization of the Period Return column</t>
        </r>
      </text>
    </comment>
    <comment ref="O13" authorId="0" shapeId="0">
      <text>
        <r>
          <rPr>
            <b/>
            <sz val="9"/>
            <color indexed="81"/>
            <rFont val="Tahoma"/>
            <family val="2"/>
          </rPr>
          <t>Erik Kobayashi-Solomon:</t>
        </r>
        <r>
          <rPr>
            <sz val="9"/>
            <color indexed="81"/>
            <rFont val="Tahoma"/>
            <family val="2"/>
          </rPr>
          <t xml:space="preserve">
This is the arithmetic average of the above return values. Unless positions are equally weighted by notional amount, an investor will have generated a different return from the one shown here</t>
        </r>
      </text>
    </comment>
  </commentList>
</comments>
</file>

<file path=xl/sharedStrings.xml><?xml version="1.0" encoding="utf-8"?>
<sst xmlns="http://schemas.openxmlformats.org/spreadsheetml/2006/main" count="112" uniqueCount="77">
  <si>
    <t>Ticker</t>
  </si>
  <si>
    <t>Stock Name</t>
  </si>
  <si>
    <t>Industry</t>
  </si>
  <si>
    <t>MSFT</t>
  </si>
  <si>
    <t>Microsoft Corp.</t>
  </si>
  <si>
    <t>Software - Infrastructure</t>
  </si>
  <si>
    <t>XYL</t>
  </si>
  <si>
    <t>Xylem Inc.</t>
  </si>
  <si>
    <t>Diversified Industrials</t>
  </si>
  <si>
    <t>TRMB</t>
  </si>
  <si>
    <t>Trimble Navigation Ltd.</t>
  </si>
  <si>
    <t>Scientific &amp; Technical Instruments</t>
  </si>
  <si>
    <t>QCOM</t>
  </si>
  <si>
    <t>QUALCOMM Inc.</t>
  </si>
  <si>
    <t>Communication Equipment</t>
  </si>
  <si>
    <t>CFG</t>
  </si>
  <si>
    <t>Citizens Financial Group Inc.</t>
  </si>
  <si>
    <t>Banks - Regional - US</t>
  </si>
  <si>
    <t>VRNT</t>
  </si>
  <si>
    <t>Verint Systems Inc.</t>
  </si>
  <si>
    <t>Software - Application</t>
  </si>
  <si>
    <t>SYF</t>
  </si>
  <si>
    <t>Synchrony Financial</t>
  </si>
  <si>
    <t>Credit Services</t>
  </si>
  <si>
    <t>CELG</t>
  </si>
  <si>
    <t>Celgene Corp.</t>
  </si>
  <si>
    <t>Biotechnology</t>
  </si>
  <si>
    <t>RYN</t>
  </si>
  <si>
    <t>Rayonier Inc.</t>
  </si>
  <si>
    <t>Lumber &amp; Wood Production</t>
  </si>
  <si>
    <t>OAK</t>
  </si>
  <si>
    <t>Oaktree Capital Group LLC Cl A</t>
  </si>
  <si>
    <t>Asset Management</t>
  </si>
  <si>
    <t>Pct Change</t>
  </si>
  <si>
    <t>ATM Put</t>
  </si>
  <si>
    <t>Old Put Px</t>
  </si>
  <si>
    <t>Put Px Now</t>
  </si>
  <si>
    <t>Contract</t>
  </si>
  <si>
    <t>SEP 16 '16</t>
  </si>
  <si>
    <t>OCT 21 '16</t>
  </si>
  <si>
    <t>NOV 18 '16</t>
  </si>
  <si>
    <t>Pct Prem. Realized</t>
  </si>
  <si>
    <t>Period Return</t>
  </si>
  <si>
    <t>Old Stock Price</t>
  </si>
  <si>
    <t>Stock Price Now</t>
  </si>
  <si>
    <t>Implied Annual Return</t>
  </si>
  <si>
    <t>Update as of</t>
  </si>
  <si>
    <t>Original CCC Publish Date</t>
  </si>
  <si>
    <t>Simple Averages</t>
  </si>
  <si>
    <t>ALXN</t>
  </si>
  <si>
    <t>Alexion Pharmaceuticals</t>
  </si>
  <si>
    <t>BIIB</t>
  </si>
  <si>
    <t>Biogen</t>
  </si>
  <si>
    <t>EXC</t>
  </si>
  <si>
    <t>Exelon</t>
  </si>
  <si>
    <t>Utilities - Diversified</t>
  </si>
  <si>
    <t>GOOGL</t>
  </si>
  <si>
    <t>Alphabet</t>
  </si>
  <si>
    <t>Internet Content &amp; Information</t>
  </si>
  <si>
    <t>MET</t>
  </si>
  <si>
    <t>MetLife</t>
  </si>
  <si>
    <t>Insurance - Life</t>
  </si>
  <si>
    <t>MOS</t>
  </si>
  <si>
    <t>Mosaic</t>
  </si>
  <si>
    <t>Agricultural Inputs</t>
  </si>
  <si>
    <t>MYL</t>
  </si>
  <si>
    <t>Mylan</t>
  </si>
  <si>
    <t>Drug Manufacturers - Specialty &amp; Generic</t>
  </si>
  <si>
    <t>PRGO</t>
  </si>
  <si>
    <t>Perrigo Co</t>
  </si>
  <si>
    <t>RL</t>
  </si>
  <si>
    <t>Ralph Lauren</t>
  </si>
  <si>
    <t>Apparel Manufacturing</t>
  </si>
  <si>
    <t>RLGY</t>
  </si>
  <si>
    <t>Realogy Holdings</t>
  </si>
  <si>
    <t>Real Estate Services</t>
  </si>
  <si>
    <t>DEC 16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</si>
</sst>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5" x14ac:knownFonts="1">
    <font>
      <sz val="11"/>
      <color theme="1"/>
      <name val="Arial Narrow"/>
      <family val="2"/>
    </font>
    <font>
      <sz val="11"/>
      <color theme="1"/>
      <name val="Arial Narrow"/>
      <family val="2"/>
    </font>
    <font>
      <sz val="11"/>
      <color theme="0"/>
      <name val="Arial Narrow"/>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0049AA"/>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0" fillId="0" borderId="1" xfId="0" applyBorder="1"/>
    <xf numFmtId="0" fontId="0" fillId="0" borderId="1" xfId="0" applyFill="1" applyBorder="1"/>
    <xf numFmtId="43" fontId="0" fillId="0" borderId="1" xfId="1" applyFont="1" applyBorder="1" applyAlignment="1">
      <alignment horizontal="center"/>
    </xf>
    <xf numFmtId="9" fontId="0" fillId="0" borderId="1" xfId="2" applyFont="1" applyBorder="1" applyAlignment="1">
      <alignment horizontal="center"/>
    </xf>
    <xf numFmtId="164" fontId="0" fillId="0" borderId="1" xfId="2" applyNumberFormat="1" applyFont="1" applyBorder="1" applyAlignment="1">
      <alignment horizontal="center"/>
    </xf>
    <xf numFmtId="14" fontId="0" fillId="0" borderId="0" xfId="0" applyNumberFormat="1"/>
    <xf numFmtId="0" fontId="2" fillId="2" borderId="2" xfId="0" applyFont="1" applyFill="1" applyBorder="1" applyAlignment="1">
      <alignment wrapText="1"/>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164" fontId="0" fillId="0" borderId="1" xfId="2"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4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15"/>
  <sheetViews>
    <sheetView showGridLines="0" tabSelected="1" workbookViewId="0">
      <selection activeCell="C18" sqref="C18"/>
    </sheetView>
  </sheetViews>
  <sheetFormatPr defaultRowHeight="16.5" x14ac:dyDescent="0.3"/>
  <cols>
    <col min="1" max="1" width="2.85546875" customWidth="1"/>
    <col min="2" max="2" width="6.7109375" bestFit="1" customWidth="1"/>
    <col min="3" max="3" width="26.5703125" bestFit="1" customWidth="1"/>
    <col min="4" max="4" width="28.5703125" bestFit="1" customWidth="1"/>
    <col min="9" max="9" width="11.28515625" bestFit="1" customWidth="1"/>
    <col min="15" max="15" width="14.28515625" bestFit="1" customWidth="1"/>
  </cols>
  <sheetData>
    <row r="2" spans="2:15" ht="49.5" x14ac:dyDescent="0.3">
      <c r="B2" s="7" t="s">
        <v>0</v>
      </c>
      <c r="C2" s="8" t="s">
        <v>1</v>
      </c>
      <c r="D2" s="8" t="s">
        <v>2</v>
      </c>
      <c r="E2" s="9" t="s">
        <v>43</v>
      </c>
      <c r="F2" s="9" t="s">
        <v>44</v>
      </c>
      <c r="G2" s="9" t="s">
        <v>33</v>
      </c>
      <c r="H2" s="9" t="s">
        <v>34</v>
      </c>
      <c r="I2" s="9" t="s">
        <v>37</v>
      </c>
      <c r="J2" s="9" t="s">
        <v>35</v>
      </c>
      <c r="K2" s="9" t="s">
        <v>36</v>
      </c>
      <c r="L2" s="9" t="s">
        <v>41</v>
      </c>
      <c r="M2" s="9" t="s">
        <v>42</v>
      </c>
      <c r="N2" s="10" t="s">
        <v>45</v>
      </c>
    </row>
    <row r="3" spans="2:15" x14ac:dyDescent="0.3">
      <c r="B3" s="1" t="s">
        <v>3</v>
      </c>
      <c r="C3" s="1" t="s">
        <v>4</v>
      </c>
      <c r="D3" s="1" t="s">
        <v>5</v>
      </c>
      <c r="E3" s="3">
        <v>51.17</v>
      </c>
      <c r="F3" s="3">
        <v>57.49</v>
      </c>
      <c r="G3" s="4">
        <f>F3/E3-1</f>
        <v>0.12350986906390471</v>
      </c>
      <c r="H3" s="3">
        <v>52.5</v>
      </c>
      <c r="I3" s="3" t="s">
        <v>38</v>
      </c>
      <c r="J3" s="3">
        <v>2.71</v>
      </c>
      <c r="K3" s="3">
        <v>0.03</v>
      </c>
      <c r="L3" s="4">
        <f>-(K3/J3-1)</f>
        <v>0.98892988929889303</v>
      </c>
      <c r="M3" s="5">
        <f>(J3-K3)/H3</f>
        <v>5.104761904761905E-2</v>
      </c>
      <c r="N3" s="5">
        <f>(1+M3)^(365/(D$15-D$14))-1</f>
        <v>0.34058118110353863</v>
      </c>
    </row>
    <row r="4" spans="2:15" x14ac:dyDescent="0.3">
      <c r="B4" s="2" t="s">
        <v>6</v>
      </c>
      <c r="C4" s="2" t="s">
        <v>7</v>
      </c>
      <c r="D4" s="2" t="s">
        <v>8</v>
      </c>
      <c r="E4" s="3">
        <v>44.65</v>
      </c>
      <c r="F4" s="3">
        <v>50.44</v>
      </c>
      <c r="G4" s="4">
        <f t="shared" ref="G4:G12" si="0">F4/E4-1</f>
        <v>0.12967525195968643</v>
      </c>
      <c r="H4" s="3">
        <v>45</v>
      </c>
      <c r="I4" s="3" t="s">
        <v>39</v>
      </c>
      <c r="J4" s="3">
        <v>2.1</v>
      </c>
      <c r="K4" s="3">
        <v>0.15</v>
      </c>
      <c r="L4" s="4">
        <f t="shared" ref="L4:L12" si="1">-(K4/J4-1)</f>
        <v>0.9285714285714286</v>
      </c>
      <c r="M4" s="5">
        <f t="shared" ref="M4:M12" si="2">(J4-K4)/H4</f>
        <v>4.3333333333333335E-2</v>
      </c>
      <c r="N4" s="5">
        <f t="shared" ref="N4:N13" si="3">(1+M4)^(365/(D$15-D$14))-1</f>
        <v>0.2836850148548633</v>
      </c>
    </row>
    <row r="5" spans="2:15" x14ac:dyDescent="0.3">
      <c r="B5" s="2" t="s">
        <v>9</v>
      </c>
      <c r="C5" s="2" t="s">
        <v>10</v>
      </c>
      <c r="D5" s="2" t="s">
        <v>11</v>
      </c>
      <c r="E5" s="3">
        <v>24.36</v>
      </c>
      <c r="F5" s="3">
        <v>27.34</v>
      </c>
      <c r="G5" s="4">
        <f t="shared" si="0"/>
        <v>0.12233169129720856</v>
      </c>
      <c r="H5" s="3">
        <v>25</v>
      </c>
      <c r="I5" s="3" t="s">
        <v>40</v>
      </c>
      <c r="J5" s="3">
        <v>2.15</v>
      </c>
      <c r="K5" s="3">
        <v>0.8</v>
      </c>
      <c r="L5" s="4">
        <f t="shared" si="1"/>
        <v>0.62790697674418605</v>
      </c>
      <c r="M5" s="5">
        <f t="shared" si="2"/>
        <v>5.3999999999999992E-2</v>
      </c>
      <c r="N5" s="5">
        <f t="shared" si="3"/>
        <v>0.36290280892912885</v>
      </c>
    </row>
    <row r="6" spans="2:15" x14ac:dyDescent="0.3">
      <c r="B6" s="1" t="s">
        <v>12</v>
      </c>
      <c r="C6" s="1" t="s">
        <v>13</v>
      </c>
      <c r="D6" s="1" t="s">
        <v>14</v>
      </c>
      <c r="E6" s="3">
        <v>53.57</v>
      </c>
      <c r="F6" s="3">
        <v>63.4</v>
      </c>
      <c r="G6" s="4">
        <f t="shared" si="0"/>
        <v>0.18349822661937654</v>
      </c>
      <c r="H6" s="3">
        <v>52.5</v>
      </c>
      <c r="I6" s="3" t="s">
        <v>38</v>
      </c>
      <c r="J6" s="3">
        <v>2.2400000000000002</v>
      </c>
      <c r="K6" s="3">
        <v>0</v>
      </c>
      <c r="L6" s="4">
        <f t="shared" si="1"/>
        <v>1</v>
      </c>
      <c r="M6" s="5">
        <f t="shared" si="2"/>
        <v>4.2666666666666672E-2</v>
      </c>
      <c r="N6" s="5">
        <f t="shared" si="3"/>
        <v>0.27886368060384359</v>
      </c>
    </row>
    <row r="7" spans="2:15" x14ac:dyDescent="0.3">
      <c r="B7" s="1" t="s">
        <v>15</v>
      </c>
      <c r="C7" s="1" t="s">
        <v>16</v>
      </c>
      <c r="D7" s="1" t="s">
        <v>17</v>
      </c>
      <c r="E7" s="3">
        <v>19.98</v>
      </c>
      <c r="F7" s="3">
        <v>24.5</v>
      </c>
      <c r="G7" s="4">
        <f t="shared" si="0"/>
        <v>0.22622622622622623</v>
      </c>
      <c r="H7" s="3">
        <v>20</v>
      </c>
      <c r="I7" s="3" t="s">
        <v>39</v>
      </c>
      <c r="J7" s="3">
        <v>1.3</v>
      </c>
      <c r="K7" s="3">
        <v>0.15</v>
      </c>
      <c r="L7" s="4">
        <f t="shared" si="1"/>
        <v>0.88461538461538458</v>
      </c>
      <c r="M7" s="5">
        <f t="shared" si="2"/>
        <v>5.7500000000000009E-2</v>
      </c>
      <c r="N7" s="5">
        <f t="shared" si="3"/>
        <v>0.38976357067662981</v>
      </c>
    </row>
    <row r="8" spans="2:15" x14ac:dyDescent="0.3">
      <c r="B8" s="1" t="s">
        <v>18</v>
      </c>
      <c r="C8" s="1" t="s">
        <v>19</v>
      </c>
      <c r="D8" s="1" t="s">
        <v>20</v>
      </c>
      <c r="E8" s="3">
        <v>33.130000000000003</v>
      </c>
      <c r="F8" s="3">
        <v>35.090000000000003</v>
      </c>
      <c r="G8" s="4">
        <f t="shared" si="0"/>
        <v>5.9160881376395968E-2</v>
      </c>
      <c r="H8" s="3">
        <v>35</v>
      </c>
      <c r="I8" s="3" t="s">
        <v>38</v>
      </c>
      <c r="J8" s="3">
        <v>2.95</v>
      </c>
      <c r="K8" s="3">
        <v>1.35</v>
      </c>
      <c r="L8" s="4">
        <f t="shared" si="1"/>
        <v>0.5423728813559322</v>
      </c>
      <c r="M8" s="5">
        <f t="shared" si="2"/>
        <v>4.5714285714285714E-2</v>
      </c>
      <c r="N8" s="5">
        <f t="shared" si="3"/>
        <v>0.30102742482668532</v>
      </c>
    </row>
    <row r="9" spans="2:15" x14ac:dyDescent="0.3">
      <c r="B9" s="1" t="s">
        <v>21</v>
      </c>
      <c r="C9" s="1" t="s">
        <v>22</v>
      </c>
      <c r="D9" s="1" t="s">
        <v>23</v>
      </c>
      <c r="E9" s="3">
        <v>25.28</v>
      </c>
      <c r="F9" s="3">
        <v>27.75</v>
      </c>
      <c r="G9" s="4">
        <f t="shared" si="0"/>
        <v>9.7705696202531556E-2</v>
      </c>
      <c r="H9" s="3">
        <v>26</v>
      </c>
      <c r="I9" s="3" t="s">
        <v>38</v>
      </c>
      <c r="J9" s="3">
        <v>1.75</v>
      </c>
      <c r="K9" s="3">
        <v>0.15</v>
      </c>
      <c r="L9" s="4">
        <f t="shared" si="1"/>
        <v>0.91428571428571426</v>
      </c>
      <c r="M9" s="5">
        <f t="shared" si="2"/>
        <v>6.1538461538461542E-2</v>
      </c>
      <c r="N9" s="5">
        <f t="shared" si="3"/>
        <v>0.42130137611242091</v>
      </c>
    </row>
    <row r="10" spans="2:15" x14ac:dyDescent="0.3">
      <c r="B10" s="1" t="s">
        <v>24</v>
      </c>
      <c r="C10" s="1" t="s">
        <v>25</v>
      </c>
      <c r="D10" s="1" t="s">
        <v>26</v>
      </c>
      <c r="E10" s="3">
        <v>98.63</v>
      </c>
      <c r="F10" s="3">
        <v>106.33</v>
      </c>
      <c r="G10" s="4">
        <f t="shared" si="0"/>
        <v>7.8069552874379111E-2</v>
      </c>
      <c r="H10" s="3">
        <v>100</v>
      </c>
      <c r="I10" s="3" t="s">
        <v>39</v>
      </c>
      <c r="J10" s="3">
        <v>6.05</v>
      </c>
      <c r="K10" s="3">
        <v>2.4700000000000002</v>
      </c>
      <c r="L10" s="4">
        <f t="shared" si="1"/>
        <v>0.59173553719008254</v>
      </c>
      <c r="M10" s="5">
        <f t="shared" si="2"/>
        <v>3.5799999999999998E-2</v>
      </c>
      <c r="N10" s="5">
        <f t="shared" si="3"/>
        <v>0.23007258951990828</v>
      </c>
    </row>
    <row r="11" spans="2:15" x14ac:dyDescent="0.3">
      <c r="B11" s="1" t="s">
        <v>27</v>
      </c>
      <c r="C11" s="1" t="s">
        <v>28</v>
      </c>
      <c r="D11" s="1" t="s">
        <v>29</v>
      </c>
      <c r="E11" s="3">
        <v>26.24</v>
      </c>
      <c r="F11" s="3">
        <v>27.66</v>
      </c>
      <c r="G11" s="4">
        <f t="shared" si="0"/>
        <v>5.4115853658536661E-2</v>
      </c>
      <c r="H11" s="3">
        <v>25</v>
      </c>
      <c r="I11" s="3" t="s">
        <v>40</v>
      </c>
      <c r="J11" s="3">
        <v>0.85</v>
      </c>
      <c r="K11" s="3">
        <v>0.3</v>
      </c>
      <c r="L11" s="4">
        <f t="shared" si="1"/>
        <v>0.64705882352941169</v>
      </c>
      <c r="M11" s="5">
        <f t="shared" si="2"/>
        <v>2.2000000000000002E-2</v>
      </c>
      <c r="N11" s="5">
        <f t="shared" si="3"/>
        <v>0.13668031293348815</v>
      </c>
    </row>
    <row r="12" spans="2:15" x14ac:dyDescent="0.3">
      <c r="B12" s="1" t="s">
        <v>30</v>
      </c>
      <c r="C12" s="1" t="s">
        <v>31</v>
      </c>
      <c r="D12" s="1" t="s">
        <v>32</v>
      </c>
      <c r="E12" s="3">
        <v>44.76</v>
      </c>
      <c r="F12" s="3">
        <v>44.04</v>
      </c>
      <c r="G12" s="4">
        <f t="shared" si="0"/>
        <v>-1.6085790884718509E-2</v>
      </c>
      <c r="H12" s="3">
        <v>45</v>
      </c>
      <c r="I12" s="3" t="s">
        <v>39</v>
      </c>
      <c r="J12" s="3">
        <v>2.35</v>
      </c>
      <c r="K12" s="3">
        <v>1.8</v>
      </c>
      <c r="L12" s="4">
        <f t="shared" si="1"/>
        <v>0.23404255319148937</v>
      </c>
      <c r="M12" s="5">
        <f t="shared" si="2"/>
        <v>1.2222222222222223E-2</v>
      </c>
      <c r="N12" s="5">
        <f t="shared" si="3"/>
        <v>7.4136668770663716E-2</v>
      </c>
    </row>
    <row r="13" spans="2:15" x14ac:dyDescent="0.3">
      <c r="M13" s="5">
        <f>AVERAGE(M3:M12)</f>
        <v>4.2582258852258859E-2</v>
      </c>
      <c r="N13" s="11">
        <f t="shared" si="3"/>
        <v>0.27825431675611645</v>
      </c>
      <c r="O13" t="s">
        <v>48</v>
      </c>
    </row>
    <row r="14" spans="2:15" x14ac:dyDescent="0.3">
      <c r="C14" t="s">
        <v>47</v>
      </c>
      <c r="D14" s="6">
        <v>42552</v>
      </c>
    </row>
    <row r="15" spans="2:15" x14ac:dyDescent="0.3">
      <c r="C15" t="s">
        <v>46</v>
      </c>
      <c r="D15" s="6">
        <v>42614</v>
      </c>
    </row>
  </sheetData>
  <pageMargins left="0.7" right="0.7" top="0.75" bottom="0.75" header="0.3" footer="0.3"/>
  <pageSetup scale="79" orientation="landscape" horizontalDpi="0" verticalDpi="0" r:id="rId1"/>
  <headerFooter>
    <oddHeader>&amp;L&amp;G&amp;RCovered Call Corner Update</oddHeader>
    <oddFooter>&amp;LUpdate prices taken during market hours on 7/28/2016&amp;CContact: erik@intelligentoptioninvestor.com&amp;R+01 646 801 2464 (T)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15"/>
  <sheetViews>
    <sheetView showGridLines="0" workbookViewId="0">
      <selection activeCell="J17" sqref="J17"/>
    </sheetView>
  </sheetViews>
  <sheetFormatPr defaultRowHeight="16.5" x14ac:dyDescent="0.3"/>
  <cols>
    <col min="1" max="1" width="2.85546875" customWidth="1"/>
    <col min="2" max="2" width="6.7109375" bestFit="1" customWidth="1"/>
    <col min="3" max="3" width="26.5703125" bestFit="1" customWidth="1"/>
    <col min="4" max="4" width="28.5703125" bestFit="1" customWidth="1"/>
    <col min="9" max="9" width="11.28515625" bestFit="1" customWidth="1"/>
    <col min="15" max="15" width="14.28515625" bestFit="1" customWidth="1"/>
  </cols>
  <sheetData>
    <row r="2" spans="2:15" ht="49.5" x14ac:dyDescent="0.3">
      <c r="B2" s="7" t="s">
        <v>0</v>
      </c>
      <c r="C2" s="8" t="s">
        <v>1</v>
      </c>
      <c r="D2" s="8" t="s">
        <v>2</v>
      </c>
      <c r="E2" s="9" t="s">
        <v>43</v>
      </c>
      <c r="F2" s="9" t="s">
        <v>44</v>
      </c>
      <c r="G2" s="9" t="s">
        <v>33</v>
      </c>
      <c r="H2" s="9" t="s">
        <v>34</v>
      </c>
      <c r="I2" s="9" t="s">
        <v>37</v>
      </c>
      <c r="J2" s="9" t="s">
        <v>35</v>
      </c>
      <c r="K2" s="9" t="s">
        <v>36</v>
      </c>
      <c r="L2" s="9" t="s">
        <v>41</v>
      </c>
      <c r="M2" s="9" t="s">
        <v>42</v>
      </c>
      <c r="N2" s="10" t="s">
        <v>45</v>
      </c>
    </row>
    <row r="3" spans="2:15" x14ac:dyDescent="0.3">
      <c r="B3" s="1" t="s">
        <v>49</v>
      </c>
      <c r="C3" s="1" t="s">
        <v>50</v>
      </c>
      <c r="D3" s="1" t="s">
        <v>26</v>
      </c>
      <c r="E3" s="3">
        <v>129.78</v>
      </c>
      <c r="F3" s="3">
        <v>125.45</v>
      </c>
      <c r="G3" s="4">
        <f>F3/E3-1</f>
        <v>-3.3364154723378059E-2</v>
      </c>
      <c r="H3" s="3">
        <v>135</v>
      </c>
      <c r="I3" s="3" t="s">
        <v>40</v>
      </c>
      <c r="J3" s="3">
        <v>11.9</v>
      </c>
      <c r="K3" s="3">
        <v>13.7</v>
      </c>
      <c r="L3" s="4">
        <f>-(K3/J3-1)</f>
        <v>-0.15126050420168058</v>
      </c>
      <c r="M3" s="5">
        <f>(J3-K3)/H3</f>
        <v>-1.3333333333333326E-2</v>
      </c>
      <c r="N3" s="5">
        <f>(1+M3)^(365/(D$15-D$14))-1</f>
        <v>-0.13419889804233109</v>
      </c>
    </row>
    <row r="4" spans="2:15" x14ac:dyDescent="0.3">
      <c r="B4" s="2" t="s">
        <v>51</v>
      </c>
      <c r="C4" s="2" t="s">
        <v>52</v>
      </c>
      <c r="D4" s="2" t="s">
        <v>26</v>
      </c>
      <c r="E4" s="3">
        <v>288.35000000000002</v>
      </c>
      <c r="F4" s="3">
        <v>305.93</v>
      </c>
      <c r="G4" s="4">
        <f t="shared" ref="G4:G12" si="0">F4/E4-1</f>
        <v>6.0967574128663049E-2</v>
      </c>
      <c r="H4" s="3">
        <v>295</v>
      </c>
      <c r="I4" s="3" t="s">
        <v>39</v>
      </c>
      <c r="J4" s="3">
        <v>20.2</v>
      </c>
      <c r="K4" s="3">
        <v>10.3</v>
      </c>
      <c r="L4" s="4">
        <f t="shared" ref="L4:L12" si="1">-(K4/J4-1)</f>
        <v>0.49009900990099009</v>
      </c>
      <c r="M4" s="5">
        <f t="shared" ref="M4:M12" si="2">(J4-K4)/H4</f>
        <v>3.3559322033898303E-2</v>
      </c>
      <c r="N4" s="5">
        <f t="shared" ref="N4:N13" si="3">(1+M4)^(365/(D$15-D$14))-1</f>
        <v>0.42526239085237316</v>
      </c>
    </row>
    <row r="5" spans="2:15" x14ac:dyDescent="0.3">
      <c r="B5" s="2" t="s">
        <v>53</v>
      </c>
      <c r="C5" s="2" t="s">
        <v>54</v>
      </c>
      <c r="D5" s="2" t="s">
        <v>55</v>
      </c>
      <c r="E5" s="3">
        <v>36.590000000000003</v>
      </c>
      <c r="F5" s="3">
        <v>33.96</v>
      </c>
      <c r="G5" s="4">
        <f t="shared" si="0"/>
        <v>-7.1877562175457821E-2</v>
      </c>
      <c r="H5" s="3">
        <v>37</v>
      </c>
      <c r="I5" s="3" t="s">
        <v>39</v>
      </c>
      <c r="J5" s="3">
        <v>1.75</v>
      </c>
      <c r="K5" s="3">
        <v>3.05</v>
      </c>
      <c r="L5" s="4">
        <f t="shared" si="1"/>
        <v>-0.74285714285714266</v>
      </c>
      <c r="M5" s="5">
        <f t="shared" si="2"/>
        <v>-3.513513513513513E-2</v>
      </c>
      <c r="N5" s="5">
        <f t="shared" si="3"/>
        <v>-0.31884927465936719</v>
      </c>
    </row>
    <row r="6" spans="2:15" x14ac:dyDescent="0.3">
      <c r="B6" s="1" t="s">
        <v>56</v>
      </c>
      <c r="C6" s="1" t="s">
        <v>57</v>
      </c>
      <c r="D6" s="1" t="s">
        <v>58</v>
      </c>
      <c r="E6" s="3">
        <v>761.97</v>
      </c>
      <c r="F6" s="3">
        <v>791.39</v>
      </c>
      <c r="G6" s="4">
        <f t="shared" si="0"/>
        <v>3.8610443980733988E-2</v>
      </c>
      <c r="H6" s="3">
        <v>770</v>
      </c>
      <c r="I6" s="3" t="s">
        <v>39</v>
      </c>
      <c r="J6" s="3">
        <v>35.700000000000003</v>
      </c>
      <c r="K6" s="3">
        <v>15.2</v>
      </c>
      <c r="L6" s="4">
        <f t="shared" si="1"/>
        <v>0.57422969187675077</v>
      </c>
      <c r="M6" s="5">
        <f t="shared" si="2"/>
        <v>2.6623376623376629E-2</v>
      </c>
      <c r="N6" s="5">
        <f t="shared" si="3"/>
        <v>0.32587335111858207</v>
      </c>
    </row>
    <row r="7" spans="2:15" x14ac:dyDescent="0.3">
      <c r="B7" s="1" t="s">
        <v>59</v>
      </c>
      <c r="C7" s="1" t="s">
        <v>60</v>
      </c>
      <c r="D7" s="1" t="s">
        <v>61</v>
      </c>
      <c r="E7" s="3">
        <v>43.18</v>
      </c>
      <c r="F7" s="3">
        <v>42.98</v>
      </c>
      <c r="G7" s="4">
        <f t="shared" si="0"/>
        <v>-4.631773969430375E-3</v>
      </c>
      <c r="H7" s="3">
        <v>42.5</v>
      </c>
      <c r="I7" s="3" t="s">
        <v>39</v>
      </c>
      <c r="J7" s="3">
        <v>1.92</v>
      </c>
      <c r="K7" s="3">
        <v>1.42</v>
      </c>
      <c r="L7" s="4">
        <f t="shared" si="1"/>
        <v>0.26041666666666663</v>
      </c>
      <c r="M7" s="5">
        <f t="shared" si="2"/>
        <v>1.1764705882352941E-2</v>
      </c>
      <c r="N7" s="5">
        <f t="shared" si="3"/>
        <v>0.13378367788902068</v>
      </c>
    </row>
    <row r="8" spans="2:15" x14ac:dyDescent="0.3">
      <c r="B8" s="1" t="s">
        <v>62</v>
      </c>
      <c r="C8" s="1" t="s">
        <v>63</v>
      </c>
      <c r="D8" s="1" t="s">
        <v>64</v>
      </c>
      <c r="E8" s="3">
        <v>28.88</v>
      </c>
      <c r="F8" s="3">
        <v>29.21</v>
      </c>
      <c r="G8" s="4">
        <f t="shared" si="0"/>
        <v>1.1426592797783908E-2</v>
      </c>
      <c r="H8" s="3">
        <v>28</v>
      </c>
      <c r="I8" s="3" t="s">
        <v>76</v>
      </c>
      <c r="J8" s="3">
        <v>2.92</v>
      </c>
      <c r="K8" s="3">
        <v>2.06</v>
      </c>
      <c r="L8" s="4">
        <f t="shared" si="1"/>
        <v>0.29452054794520544</v>
      </c>
      <c r="M8" s="5">
        <f t="shared" si="2"/>
        <v>3.0714285714285711E-2</v>
      </c>
      <c r="N8" s="5">
        <f t="shared" si="3"/>
        <v>0.38370485735190574</v>
      </c>
    </row>
    <row r="9" spans="2:15" x14ac:dyDescent="0.3">
      <c r="B9" s="1" t="s">
        <v>65</v>
      </c>
      <c r="C9" s="1" t="s">
        <v>66</v>
      </c>
      <c r="D9" s="1" t="s">
        <v>67</v>
      </c>
      <c r="E9" s="3">
        <v>46.93</v>
      </c>
      <c r="F9" s="3">
        <v>41.84</v>
      </c>
      <c r="G9" s="4">
        <f t="shared" si="0"/>
        <v>-0.10845940762838258</v>
      </c>
      <c r="H9" s="3">
        <v>47.5</v>
      </c>
      <c r="I9" s="3" t="s">
        <v>39</v>
      </c>
      <c r="J9" s="3">
        <v>3.3</v>
      </c>
      <c r="K9" s="3">
        <v>5.35</v>
      </c>
      <c r="L9" s="4">
        <f t="shared" si="1"/>
        <v>-0.6212121212121211</v>
      </c>
      <c r="M9" s="5">
        <f t="shared" si="2"/>
        <v>-4.3157894736842103E-2</v>
      </c>
      <c r="N9" s="5">
        <f t="shared" si="3"/>
        <v>-0.37724854858216517</v>
      </c>
    </row>
    <row r="10" spans="2:15" x14ac:dyDescent="0.3">
      <c r="B10" s="1" t="s">
        <v>68</v>
      </c>
      <c r="C10" s="1" t="s">
        <v>69</v>
      </c>
      <c r="D10" s="1" t="s">
        <v>67</v>
      </c>
      <c r="E10" s="3">
        <v>91.34</v>
      </c>
      <c r="F10" s="3">
        <v>90.35</v>
      </c>
      <c r="G10" s="4">
        <f t="shared" si="0"/>
        <v>-1.0838624917889339E-2</v>
      </c>
      <c r="H10" s="3">
        <v>95</v>
      </c>
      <c r="I10" s="3" t="s">
        <v>40</v>
      </c>
      <c r="J10" s="3">
        <v>8.6</v>
      </c>
      <c r="K10" s="3">
        <v>7.8</v>
      </c>
      <c r="L10" s="4">
        <f t="shared" si="1"/>
        <v>9.3023255813953432E-2</v>
      </c>
      <c r="M10" s="5">
        <f t="shared" si="2"/>
        <v>8.4210526315789454E-3</v>
      </c>
      <c r="N10" s="5">
        <f t="shared" si="3"/>
        <v>9.4200498579487757E-2</v>
      </c>
    </row>
    <row r="11" spans="2:15" x14ac:dyDescent="0.3">
      <c r="B11" s="1" t="s">
        <v>70</v>
      </c>
      <c r="C11" s="1" t="s">
        <v>71</v>
      </c>
      <c r="D11" s="1" t="s">
        <v>72</v>
      </c>
      <c r="E11" s="3">
        <v>99.25</v>
      </c>
      <c r="F11" s="3">
        <v>103.18</v>
      </c>
      <c r="G11" s="4">
        <f t="shared" si="0"/>
        <v>3.9596977329974914E-2</v>
      </c>
      <c r="H11" s="3">
        <v>100</v>
      </c>
      <c r="I11" s="3" t="s">
        <v>39</v>
      </c>
      <c r="J11" s="3">
        <v>7.4</v>
      </c>
      <c r="K11" s="3">
        <v>2.8</v>
      </c>
      <c r="L11" s="4">
        <f t="shared" si="1"/>
        <v>0.62162162162162171</v>
      </c>
      <c r="M11" s="5">
        <f t="shared" si="2"/>
        <v>4.6000000000000006E-2</v>
      </c>
      <c r="N11" s="5">
        <f t="shared" si="3"/>
        <v>0.62060949121870523</v>
      </c>
    </row>
    <row r="12" spans="2:15" x14ac:dyDescent="0.3">
      <c r="B12" s="1" t="s">
        <v>73</v>
      </c>
      <c r="C12" s="1" t="s">
        <v>74</v>
      </c>
      <c r="D12" s="1" t="s">
        <v>75</v>
      </c>
      <c r="E12" s="3">
        <v>30.62</v>
      </c>
      <c r="F12" s="3">
        <v>26.44</v>
      </c>
      <c r="G12" s="4">
        <f t="shared" si="0"/>
        <v>-0.13651208360548661</v>
      </c>
      <c r="H12" s="3">
        <v>30</v>
      </c>
      <c r="I12" s="3" t="s">
        <v>76</v>
      </c>
      <c r="J12" s="3">
        <v>1.9</v>
      </c>
      <c r="K12" s="3">
        <v>3.75</v>
      </c>
      <c r="L12" s="4">
        <f t="shared" si="1"/>
        <v>-0.97368421052631593</v>
      </c>
      <c r="M12" s="5">
        <f t="shared" si="2"/>
        <v>-6.1666666666666668E-2</v>
      </c>
      <c r="N12" s="5">
        <f t="shared" si="3"/>
        <v>-0.49505297755633659</v>
      </c>
    </row>
    <row r="13" spans="2:15" x14ac:dyDescent="0.3">
      <c r="M13" s="5">
        <f>AVERAGE(M3:M12)</f>
        <v>3.7897130135153073E-4</v>
      </c>
      <c r="N13" s="11">
        <f t="shared" si="3"/>
        <v>4.0758815829311512E-3</v>
      </c>
      <c r="O13" t="s">
        <v>48</v>
      </c>
    </row>
    <row r="14" spans="2:15" x14ac:dyDescent="0.3">
      <c r="C14" t="s">
        <v>47</v>
      </c>
      <c r="D14" s="6">
        <v>42580</v>
      </c>
    </row>
    <row r="15" spans="2:15" x14ac:dyDescent="0.3">
      <c r="C15" t="s">
        <v>46</v>
      </c>
      <c r="D15" s="6">
        <v>42614</v>
      </c>
    </row>
  </sheetData>
  <pageMargins left="0.7" right="0.7" top="0.75" bottom="0.75" header="0.3" footer="0.3"/>
  <pageSetup scale="79" orientation="landscape" horizontalDpi="0" verticalDpi="0" r:id="rId1"/>
  <headerFooter>
    <oddHeader>&amp;L&amp;G&amp;RCovered Call Corner Update</oddHeader>
    <oddFooter>&amp;LUpdate prices taken during market hours on 7/28/2016&amp;CContact: erik@intelligentoptioninvestor.com&amp;R+01 646 801 2464 (T)</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June CCC Price Update</vt:lpstr>
      <vt:lpstr>July CCC Price Update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cp:lastPrinted>2016-07-28T18:11:14Z</cp:lastPrinted>
  <dcterms:created xsi:type="dcterms:W3CDTF">2016-07-28T15:46:01Z</dcterms:created>
  <dcterms:modified xsi:type="dcterms:W3CDTF">2016-09-01T23:32:00Z</dcterms:modified>
</cp:coreProperties>
</file>