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31dfedd50d51e5ce/Documents/Business/Training/Promos/"/>
    </mc:Choice>
  </mc:AlternateContent>
  <bookViews>
    <workbookView xWindow="0" yWindow="0" windowWidth="24000" windowHeight="10095"/>
  </bookViews>
  <sheets>
    <sheet name="Performance Stats" sheetId="1" r:id="rId1"/>
  </sheets>
  <externalReferences>
    <externalReference r:id="rId2"/>
  </externalReferences>
  <definedNames>
    <definedName name="full" localSheetId="0">'Performance Stats'!$N$1</definedName>
    <definedName name="full">[1]Stats!$N$1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C45" i="1"/>
  <c r="J44" i="1"/>
  <c r="E44" i="1"/>
  <c r="K44" i="1" s="1"/>
  <c r="L44" i="1" s="1"/>
  <c r="J43" i="1"/>
  <c r="E43" i="1"/>
  <c r="K43" i="1" s="1"/>
  <c r="L43" i="1" s="1"/>
  <c r="J42" i="1"/>
  <c r="E42" i="1"/>
  <c r="K42" i="1" s="1"/>
  <c r="L42" i="1" s="1"/>
  <c r="J41" i="1"/>
  <c r="E41" i="1"/>
  <c r="K41" i="1" s="1"/>
  <c r="L41" i="1" s="1"/>
  <c r="J40" i="1"/>
  <c r="E40" i="1"/>
  <c r="K40" i="1" s="1"/>
  <c r="L40" i="1" s="1"/>
  <c r="J39" i="1"/>
  <c r="E39" i="1"/>
  <c r="K39" i="1" s="1"/>
  <c r="L39" i="1" s="1"/>
  <c r="J38" i="1"/>
  <c r="E38" i="1"/>
  <c r="K38" i="1" s="1"/>
  <c r="L38" i="1" s="1"/>
  <c r="J37" i="1"/>
  <c r="E37" i="1"/>
  <c r="K37" i="1" s="1"/>
  <c r="L37" i="1" s="1"/>
  <c r="J36" i="1"/>
  <c r="E36" i="1"/>
  <c r="K36" i="1" s="1"/>
  <c r="L36" i="1" s="1"/>
  <c r="J35" i="1"/>
  <c r="J45" i="1" s="1"/>
  <c r="E35" i="1"/>
  <c r="E45" i="1" s="1"/>
  <c r="F45" i="1" s="1"/>
  <c r="J31" i="1"/>
  <c r="D31" i="1"/>
  <c r="C31" i="1"/>
  <c r="J30" i="1"/>
  <c r="E30" i="1"/>
  <c r="K30" i="1" s="1"/>
  <c r="L30" i="1" s="1"/>
  <c r="J29" i="1"/>
  <c r="E29" i="1"/>
  <c r="E31" i="1" s="1"/>
  <c r="F31" i="1" s="1"/>
  <c r="D23" i="1"/>
  <c r="C23" i="1"/>
  <c r="K22" i="1"/>
  <c r="L22" i="1" s="1"/>
  <c r="J22" i="1"/>
  <c r="E22" i="1"/>
  <c r="K21" i="1"/>
  <c r="L21" i="1" s="1"/>
  <c r="J21" i="1"/>
  <c r="E21" i="1"/>
  <c r="K20" i="1"/>
  <c r="L20" i="1" s="1"/>
  <c r="J20" i="1"/>
  <c r="G20" i="1"/>
  <c r="H20" i="1" s="1"/>
  <c r="I20" i="1" s="1"/>
  <c r="E20" i="1"/>
  <c r="J19" i="1"/>
  <c r="J23" i="1" s="1"/>
  <c r="G19" i="1"/>
  <c r="H19" i="1" s="1"/>
  <c r="I19" i="1" s="1"/>
  <c r="E19" i="1"/>
  <c r="K19" i="1" s="1"/>
  <c r="D15" i="1"/>
  <c r="C15" i="1"/>
  <c r="J14" i="1"/>
  <c r="H14" i="1"/>
  <c r="I14" i="1" s="1"/>
  <c r="G14" i="1"/>
  <c r="E14" i="1"/>
  <c r="K14" i="1" s="1"/>
  <c r="L14" i="1" s="1"/>
  <c r="K13" i="1"/>
  <c r="L13" i="1" s="1"/>
  <c r="J13" i="1"/>
  <c r="G13" i="1"/>
  <c r="H13" i="1" s="1"/>
  <c r="I13" i="1" s="1"/>
  <c r="E13" i="1"/>
  <c r="J12" i="1"/>
  <c r="G12" i="1"/>
  <c r="H12" i="1" s="1"/>
  <c r="I12" i="1" s="1"/>
  <c r="E12" i="1"/>
  <c r="K12" i="1" s="1"/>
  <c r="L12" i="1" s="1"/>
  <c r="J11" i="1"/>
  <c r="G11" i="1"/>
  <c r="H11" i="1" s="1"/>
  <c r="I11" i="1" s="1"/>
  <c r="E11" i="1"/>
  <c r="K11" i="1" s="1"/>
  <c r="L11" i="1" s="1"/>
  <c r="J10" i="1"/>
  <c r="H10" i="1"/>
  <c r="I10" i="1" s="1"/>
  <c r="E10" i="1"/>
  <c r="K10" i="1" s="1"/>
  <c r="L10" i="1" s="1"/>
  <c r="J9" i="1"/>
  <c r="H9" i="1"/>
  <c r="I9" i="1" s="1"/>
  <c r="E9" i="1"/>
  <c r="K9" i="1" s="1"/>
  <c r="L9" i="1" s="1"/>
  <c r="J8" i="1"/>
  <c r="G8" i="1"/>
  <c r="H8" i="1" s="1"/>
  <c r="I8" i="1" s="1"/>
  <c r="E8" i="1"/>
  <c r="K8" i="1" s="1"/>
  <c r="L8" i="1" s="1"/>
  <c r="K7" i="1"/>
  <c r="L7" i="1" s="1"/>
  <c r="J7" i="1"/>
  <c r="G7" i="1"/>
  <c r="H7" i="1" s="1"/>
  <c r="I7" i="1" s="1"/>
  <c r="E7" i="1"/>
  <c r="K6" i="1"/>
  <c r="L6" i="1" s="1"/>
  <c r="J6" i="1"/>
  <c r="G6" i="1"/>
  <c r="H6" i="1" s="1"/>
  <c r="I6" i="1" s="1"/>
  <c r="E6" i="1"/>
  <c r="J5" i="1"/>
  <c r="H5" i="1"/>
  <c r="I5" i="1" s="1"/>
  <c r="G5" i="1"/>
  <c r="E5" i="1"/>
  <c r="K5" i="1" s="1"/>
  <c r="L5" i="1" s="1"/>
  <c r="K4" i="1"/>
  <c r="J4" i="1"/>
  <c r="J15" i="1" s="1"/>
  <c r="G4" i="1"/>
  <c r="H4" i="1" s="1"/>
  <c r="I4" i="1" s="1"/>
  <c r="E4" i="1"/>
  <c r="E15" i="1" s="1"/>
  <c r="F15" i="1" s="1"/>
  <c r="L19" i="1" l="1"/>
  <c r="K23" i="1"/>
  <c r="L23" i="1" s="1"/>
  <c r="K15" i="1"/>
  <c r="L15" i="1" s="1"/>
  <c r="K29" i="1"/>
  <c r="E23" i="1"/>
  <c r="F23" i="1" s="1"/>
  <c r="L4" i="1"/>
  <c r="K35" i="1"/>
  <c r="K31" i="1" l="1"/>
  <c r="L31" i="1" s="1"/>
  <c r="L29" i="1"/>
  <c r="K45" i="1"/>
  <c r="L45" i="1" s="1"/>
  <c r="L35" i="1"/>
</calcChain>
</file>

<file path=xl/sharedStrings.xml><?xml version="1.0" encoding="utf-8"?>
<sst xmlns="http://schemas.openxmlformats.org/spreadsheetml/2006/main" count="120" uniqueCount="44">
  <si>
    <t>GRAPHIC # 1</t>
  </si>
  <si>
    <t>Realized Pay Me Now</t>
  </si>
  <si>
    <t>Equal-Weighted</t>
  </si>
  <si>
    <t>Confidence-Weighted</t>
  </si>
  <si>
    <t xml:space="preserve">Ticker </t>
  </si>
  <si>
    <t>S/L/N</t>
  </si>
  <si>
    <t>Bat. Avg.</t>
  </si>
  <si>
    <t>Risk</t>
  </si>
  <si>
    <t>to Win</t>
  </si>
  <si>
    <t>Return</t>
  </si>
  <si>
    <t>Contracts</t>
  </si>
  <si>
    <t>Notional Exposure</t>
  </si>
  <si>
    <t>MCHP</t>
  </si>
  <si>
    <t>L</t>
  </si>
  <si>
    <t>MMM</t>
  </si>
  <si>
    <t>BID</t>
  </si>
  <si>
    <t>S</t>
  </si>
  <si>
    <t>USG</t>
  </si>
  <si>
    <t>JRCC</t>
  </si>
  <si>
    <t>ISRG</t>
  </si>
  <si>
    <t>IBM</t>
  </si>
  <si>
    <t>AMZN</t>
  </si>
  <si>
    <t>WR</t>
  </si>
  <si>
    <t>CHTT</t>
  </si>
  <si>
    <t>Overall</t>
  </si>
  <si>
    <t>Unrealized Pay Me Now</t>
  </si>
  <si>
    <t>TSRA</t>
  </si>
  <si>
    <t>WMT</t>
  </si>
  <si>
    <t>WSO</t>
  </si>
  <si>
    <t>GRAPHIC # 2</t>
  </si>
  <si>
    <t>Realized Pay Me Later</t>
  </si>
  <si>
    <t>SPY</t>
  </si>
  <si>
    <t>DIN</t>
  </si>
  <si>
    <t>N</t>
  </si>
  <si>
    <t>Unrealized Pay Me Later</t>
  </si>
  <si>
    <t>JNJ</t>
  </si>
  <si>
    <t>JPM</t>
  </si>
  <si>
    <t>SNDK</t>
  </si>
  <si>
    <t>ZION</t>
  </si>
  <si>
    <t>SYK</t>
  </si>
  <si>
    <t>THC</t>
  </si>
  <si>
    <t>EXC</t>
  </si>
  <si>
    <t>UNH</t>
  </si>
  <si>
    <t>LXRX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</si>
</sst>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2" x14ac:knownFonts="1"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9" fontId="0" fillId="0" borderId="0" xfId="0" applyNumberFormat="1"/>
    <xf numFmtId="164" fontId="1" fillId="0" borderId="0" xfId="2" applyNumberFormat="1"/>
    <xf numFmtId="0" fontId="0" fillId="3" borderId="1" xfId="0" applyFill="1" applyBorder="1"/>
    <xf numFmtId="0" fontId="0" fillId="3" borderId="2" xfId="0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9" fontId="0" fillId="0" borderId="0" xfId="0" applyNumberFormat="1" applyAlignment="1">
      <alignment horizontal="center"/>
    </xf>
    <xf numFmtId="43" fontId="1" fillId="0" borderId="7" xfId="1" applyBorder="1"/>
    <xf numFmtId="43" fontId="1" fillId="0" borderId="0" xfId="1" applyBorder="1"/>
    <xf numFmtId="164" fontId="1" fillId="0" borderId="8" xfId="2" applyNumberFormat="1" applyBorder="1"/>
    <xf numFmtId="165" fontId="1" fillId="0" borderId="0" xfId="1" applyNumberFormat="1"/>
    <xf numFmtId="43" fontId="1" fillId="0" borderId="0" xfId="1"/>
    <xf numFmtId="10" fontId="0" fillId="0" borderId="0" xfId="0" applyNumberFormat="1"/>
    <xf numFmtId="43" fontId="0" fillId="0" borderId="0" xfId="0" applyNumberFormat="1"/>
    <xf numFmtId="9" fontId="0" fillId="0" borderId="5" xfId="0" applyNumberFormat="1" applyBorder="1" applyAlignment="1">
      <alignment horizontal="center"/>
    </xf>
    <xf numFmtId="43" fontId="1" fillId="0" borderId="4" xfId="1" applyBorder="1"/>
    <xf numFmtId="43" fontId="1" fillId="0" borderId="5" xfId="1" applyBorder="1"/>
    <xf numFmtId="164" fontId="1" fillId="0" borderId="6" xfId="2" applyNumberFormat="1" applyBorder="1"/>
    <xf numFmtId="0" fontId="0" fillId="0" borderId="9" xfId="0" applyFill="1" applyBorder="1"/>
    <xf numFmtId="0" fontId="0" fillId="0" borderId="10" xfId="0" applyBorder="1"/>
    <xf numFmtId="9" fontId="0" fillId="0" borderId="10" xfId="0" applyNumberFormat="1" applyBorder="1" applyAlignment="1">
      <alignment horizontal="center"/>
    </xf>
    <xf numFmtId="43" fontId="1" fillId="0" borderId="9" xfId="1" applyBorder="1"/>
    <xf numFmtId="43" fontId="1" fillId="0" borderId="10" xfId="1" applyBorder="1"/>
    <xf numFmtId="164" fontId="0" fillId="0" borderId="11" xfId="0" applyNumberFormat="1" applyBorder="1"/>
    <xf numFmtId="165" fontId="0" fillId="0" borderId="10" xfId="0" applyNumberFormat="1" applyBorder="1"/>
    <xf numFmtId="164" fontId="0" fillId="0" borderId="0" xfId="0" applyNumberFormat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43" fontId="1" fillId="0" borderId="12" xfId="1" applyBorder="1"/>
    <xf numFmtId="164" fontId="1" fillId="0" borderId="0" xfId="2" applyNumberFormat="1" applyBorder="1"/>
    <xf numFmtId="0" fontId="0" fillId="0" borderId="0" xfId="0" applyBorder="1"/>
    <xf numFmtId="165" fontId="1" fillId="0" borderId="0" xfId="1" applyNumberFormat="1" applyBorder="1"/>
    <xf numFmtId="164" fontId="1" fillId="0" borderId="5" xfId="2" applyNumberFormat="1" applyBorder="1"/>
    <xf numFmtId="0" fontId="0" fillId="0" borderId="9" xfId="0" applyBorder="1"/>
    <xf numFmtId="0" fontId="0" fillId="0" borderId="10" xfId="0" applyBorder="1" applyAlignment="1">
      <alignment horizontal="center"/>
    </xf>
    <xf numFmtId="164" fontId="1" fillId="0" borderId="10" xfId="2" applyNumberFormat="1" applyBorder="1"/>
    <xf numFmtId="43" fontId="1" fillId="0" borderId="13" xfId="1" applyBorder="1"/>
    <xf numFmtId="43" fontId="1" fillId="0" borderId="14" xfId="1" applyBorder="1"/>
    <xf numFmtId="164" fontId="1" fillId="0" borderId="15" xfId="2" applyNumberFormat="1" applyBorder="1"/>
    <xf numFmtId="43" fontId="0" fillId="0" borderId="0" xfId="0" applyNumberFormat="1" applyBorder="1"/>
    <xf numFmtId="164" fontId="1" fillId="0" borderId="0" xfId="2" applyNumberFormat="1" applyFill="1" applyBorder="1"/>
    <xf numFmtId="164" fontId="1" fillId="0" borderId="11" xfId="2" applyNumberFormat="1" applyBorder="1"/>
    <xf numFmtId="14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1dfedd50d51e5ce/Documents/Business/Content/Subscriptions/Morningstar%20Articles/Options/Performance%20Sta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Stats"/>
      <sheetName val="Stats"/>
      <sheetName val="Sheet2"/>
      <sheetName val="Sheet3"/>
    </sheetNames>
    <sheetDataSet>
      <sheetData sheetId="0"/>
      <sheetData sheetId="1">
        <row r="1">
          <cell r="N1">
            <v>0.25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workbookViewId="0">
      <selection activeCell="M7" sqref="M7"/>
    </sheetView>
  </sheetViews>
  <sheetFormatPr defaultRowHeight="12.75" x14ac:dyDescent="0.2"/>
  <cols>
    <col min="1" max="1" width="7" customWidth="1"/>
    <col min="2" max="2" width="5.7109375" bestFit="1" customWidth="1"/>
    <col min="3" max="3" width="8.5703125" bestFit="1" customWidth="1"/>
    <col min="7" max="7" width="0" hidden="1" customWidth="1"/>
    <col min="8" max="8" width="16.28515625" hidden="1" customWidth="1"/>
    <col min="9" max="9" width="0" hidden="1" customWidth="1"/>
    <col min="10" max="10" width="10.140625" bestFit="1" customWidth="1"/>
    <col min="13" max="13" width="10.85546875" bestFit="1" customWidth="1"/>
    <col min="14" max="14" width="9.28515625" bestFit="1" customWidth="1"/>
    <col min="15" max="15" width="9.140625" style="3"/>
  </cols>
  <sheetData>
    <row r="1" spans="1:14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2"/>
    </row>
    <row r="2" spans="1:14" x14ac:dyDescent="0.2">
      <c r="A2" s="4" t="s">
        <v>1</v>
      </c>
      <c r="B2" s="5"/>
      <c r="C2" s="5"/>
      <c r="D2" s="6" t="s">
        <v>2</v>
      </c>
      <c r="E2" s="7"/>
      <c r="F2" s="8"/>
      <c r="G2" s="6" t="s">
        <v>2</v>
      </c>
      <c r="H2" s="7"/>
      <c r="I2" s="8"/>
      <c r="J2" s="6" t="s">
        <v>3</v>
      </c>
      <c r="K2" s="7"/>
      <c r="L2" s="8"/>
    </row>
    <row r="3" spans="1:14" x14ac:dyDescent="0.2">
      <c r="A3" s="9" t="s">
        <v>4</v>
      </c>
      <c r="B3" s="10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4" t="s">
        <v>10</v>
      </c>
      <c r="H3" s="14" t="s">
        <v>11</v>
      </c>
      <c r="I3" s="14"/>
      <c r="J3" s="11" t="s">
        <v>7</v>
      </c>
      <c r="K3" s="12" t="s">
        <v>8</v>
      </c>
      <c r="L3" s="13" t="s">
        <v>9</v>
      </c>
    </row>
    <row r="4" spans="1:14" x14ac:dyDescent="0.2">
      <c r="A4" s="15" t="s">
        <v>12</v>
      </c>
      <c r="B4" s="14" t="s">
        <v>13</v>
      </c>
      <c r="C4" s="16">
        <v>0.95</v>
      </c>
      <c r="D4" s="17">
        <v>100</v>
      </c>
      <c r="E4" s="18">
        <f>F4*D4</f>
        <v>12.676056338028168</v>
      </c>
      <c r="F4" s="19">
        <v>0.12676056338028169</v>
      </c>
      <c r="G4">
        <f>ROUNDUP(C4,1)*10</f>
        <v>10</v>
      </c>
      <c r="H4" s="20">
        <f t="shared" ref="H4:H14" si="0">G4*D4*full</f>
        <v>0</v>
      </c>
      <c r="I4" s="20">
        <f t="shared" ref="I4:I14" si="1">H4*F4</f>
        <v>0</v>
      </c>
      <c r="J4" s="21">
        <f t="shared" ref="J4:J14" si="2">C4*D4</f>
        <v>95</v>
      </c>
      <c r="K4" s="21">
        <f t="shared" ref="K4:K14" si="3">C4*E4</f>
        <v>12.042253521126758</v>
      </c>
      <c r="L4" s="19">
        <f t="shared" ref="L4:L15" si="4">K4/J4</f>
        <v>0.12676056338028166</v>
      </c>
      <c r="M4" s="22"/>
    </row>
    <row r="5" spans="1:14" x14ac:dyDescent="0.2">
      <c r="A5" s="15" t="s">
        <v>14</v>
      </c>
      <c r="B5" s="14" t="s">
        <v>13</v>
      </c>
      <c r="C5" s="16">
        <v>0.95</v>
      </c>
      <c r="D5" s="17">
        <v>100</v>
      </c>
      <c r="E5" s="18">
        <f t="shared" ref="E5:E14" si="5">F5*D5</f>
        <v>30.293159609120522</v>
      </c>
      <c r="F5" s="19">
        <v>0.30293159609120524</v>
      </c>
      <c r="G5">
        <f>ROUNDUP(C5,1)*10</f>
        <v>10</v>
      </c>
      <c r="H5" s="20">
        <f t="shared" si="0"/>
        <v>0</v>
      </c>
      <c r="I5" s="20">
        <f t="shared" si="1"/>
        <v>0</v>
      </c>
      <c r="J5" s="21">
        <f t="shared" si="2"/>
        <v>95</v>
      </c>
      <c r="K5" s="21">
        <f t="shared" si="3"/>
        <v>28.778501628664493</v>
      </c>
      <c r="L5" s="19">
        <f t="shared" si="4"/>
        <v>0.30293159609120518</v>
      </c>
      <c r="M5" s="22"/>
    </row>
    <row r="6" spans="1:14" x14ac:dyDescent="0.2">
      <c r="A6" s="15" t="s">
        <v>15</v>
      </c>
      <c r="B6" s="14" t="s">
        <v>16</v>
      </c>
      <c r="C6" s="16">
        <v>0.6</v>
      </c>
      <c r="D6" s="17">
        <v>100</v>
      </c>
      <c r="E6" s="18">
        <f t="shared" si="5"/>
        <v>13.636363636363635</v>
      </c>
      <c r="F6" s="19">
        <v>0.13636363636363635</v>
      </c>
      <c r="G6">
        <f>ROUNDUP(C6,1)*10</f>
        <v>6</v>
      </c>
      <c r="H6" s="20">
        <f t="shared" si="0"/>
        <v>0</v>
      </c>
      <c r="I6" s="20">
        <f t="shared" si="1"/>
        <v>0</v>
      </c>
      <c r="J6" s="21">
        <f t="shared" si="2"/>
        <v>60</v>
      </c>
      <c r="K6" s="21">
        <f t="shared" si="3"/>
        <v>8.1818181818181799</v>
      </c>
      <c r="L6" s="19">
        <f t="shared" si="4"/>
        <v>0.13636363636363633</v>
      </c>
      <c r="M6" s="22"/>
      <c r="N6" s="23"/>
    </row>
    <row r="7" spans="1:14" x14ac:dyDescent="0.2">
      <c r="A7" s="15" t="s">
        <v>17</v>
      </c>
      <c r="B7" s="14" t="s">
        <v>13</v>
      </c>
      <c r="C7" s="16">
        <v>0.95</v>
      </c>
      <c r="D7" s="17">
        <v>100</v>
      </c>
      <c r="E7" s="18">
        <f t="shared" si="5"/>
        <v>19.047619047619047</v>
      </c>
      <c r="F7" s="19">
        <v>0.19047619047619047</v>
      </c>
      <c r="G7">
        <f>ROUNDUP(C7,1)*10</f>
        <v>10</v>
      </c>
      <c r="H7" s="20">
        <f t="shared" si="0"/>
        <v>0</v>
      </c>
      <c r="I7" s="20">
        <f t="shared" si="1"/>
        <v>0</v>
      </c>
      <c r="J7" s="21">
        <f t="shared" si="2"/>
        <v>95</v>
      </c>
      <c r="K7" s="21">
        <f t="shared" si="3"/>
        <v>18.095238095238095</v>
      </c>
      <c r="L7" s="19">
        <f t="shared" si="4"/>
        <v>0.19047619047619047</v>
      </c>
      <c r="M7" s="22"/>
      <c r="N7" s="23"/>
    </row>
    <row r="8" spans="1:14" x14ac:dyDescent="0.2">
      <c r="A8" s="15" t="s">
        <v>18</v>
      </c>
      <c r="B8" s="14" t="s">
        <v>16</v>
      </c>
      <c r="C8" s="16">
        <v>0.6</v>
      </c>
      <c r="D8" s="17">
        <v>100</v>
      </c>
      <c r="E8" s="18">
        <f t="shared" si="5"/>
        <v>25</v>
      </c>
      <c r="F8" s="19">
        <v>0.25</v>
      </c>
      <c r="G8">
        <f>ROUNDUP(C8,1)*10</f>
        <v>6</v>
      </c>
      <c r="H8" s="20">
        <f t="shared" si="0"/>
        <v>0</v>
      </c>
      <c r="I8" s="20">
        <f t="shared" si="1"/>
        <v>0</v>
      </c>
      <c r="J8" s="21">
        <f t="shared" si="2"/>
        <v>60</v>
      </c>
      <c r="K8" s="21">
        <f t="shared" si="3"/>
        <v>15</v>
      </c>
      <c r="L8" s="19">
        <f t="shared" si="4"/>
        <v>0.25</v>
      </c>
      <c r="M8" s="22"/>
    </row>
    <row r="9" spans="1:14" x14ac:dyDescent="0.2">
      <c r="A9" s="15" t="s">
        <v>19</v>
      </c>
      <c r="B9" s="14" t="s">
        <v>13</v>
      </c>
      <c r="C9" s="16">
        <v>0.9</v>
      </c>
      <c r="D9" s="17">
        <v>100</v>
      </c>
      <c r="E9" s="18">
        <f t="shared" si="5"/>
        <v>31.803278688524589</v>
      </c>
      <c r="F9" s="19">
        <v>0.31803278688524589</v>
      </c>
      <c r="G9">
        <v>8</v>
      </c>
      <c r="H9" s="20">
        <f t="shared" si="0"/>
        <v>0</v>
      </c>
      <c r="I9" s="20">
        <f t="shared" si="1"/>
        <v>0</v>
      </c>
      <c r="J9" s="21">
        <f t="shared" si="2"/>
        <v>90</v>
      </c>
      <c r="K9" s="21">
        <f t="shared" si="3"/>
        <v>28.622950819672131</v>
      </c>
      <c r="L9" s="19">
        <f t="shared" si="4"/>
        <v>0.31803278688524589</v>
      </c>
      <c r="M9" s="22"/>
    </row>
    <row r="10" spans="1:14" x14ac:dyDescent="0.2">
      <c r="A10" s="15" t="s">
        <v>20</v>
      </c>
      <c r="B10" s="14" t="s">
        <v>13</v>
      </c>
      <c r="C10" s="16">
        <v>0.95</v>
      </c>
      <c r="D10" s="17">
        <v>100</v>
      </c>
      <c r="E10" s="18">
        <f t="shared" si="5"/>
        <v>7.7313054499366274</v>
      </c>
      <c r="F10" s="19">
        <v>7.7313054499366277E-2</v>
      </c>
      <c r="G10">
        <v>6</v>
      </c>
      <c r="H10" s="20">
        <f t="shared" si="0"/>
        <v>0</v>
      </c>
      <c r="I10" s="20">
        <f t="shared" si="1"/>
        <v>0</v>
      </c>
      <c r="J10" s="21">
        <f t="shared" si="2"/>
        <v>95</v>
      </c>
      <c r="K10" s="21">
        <f t="shared" si="3"/>
        <v>7.344740177439796</v>
      </c>
      <c r="L10" s="19">
        <f t="shared" si="4"/>
        <v>7.7313054499366277E-2</v>
      </c>
      <c r="M10" s="22"/>
    </row>
    <row r="11" spans="1:14" x14ac:dyDescent="0.2">
      <c r="A11" s="15" t="s">
        <v>21</v>
      </c>
      <c r="B11" s="14" t="s">
        <v>16</v>
      </c>
      <c r="C11" s="16">
        <v>0.55000000000000004</v>
      </c>
      <c r="D11" s="17">
        <v>100</v>
      </c>
      <c r="E11" s="18">
        <f t="shared" si="5"/>
        <v>-100</v>
      </c>
      <c r="F11" s="19">
        <v>-1</v>
      </c>
      <c r="G11">
        <f>ROUNDUP(C11,1)*10</f>
        <v>6</v>
      </c>
      <c r="H11" s="20">
        <f t="shared" si="0"/>
        <v>0</v>
      </c>
      <c r="I11" s="20">
        <f t="shared" si="1"/>
        <v>0</v>
      </c>
      <c r="J11" s="21">
        <f t="shared" si="2"/>
        <v>55.000000000000007</v>
      </c>
      <c r="K11" s="21">
        <f t="shared" si="3"/>
        <v>-55.000000000000007</v>
      </c>
      <c r="L11" s="19">
        <f t="shared" si="4"/>
        <v>-1</v>
      </c>
      <c r="M11" s="22"/>
    </row>
    <row r="12" spans="1:14" x14ac:dyDescent="0.2">
      <c r="A12" s="15" t="s">
        <v>22</v>
      </c>
      <c r="B12" s="14" t="s">
        <v>13</v>
      </c>
      <c r="C12" s="16">
        <v>0.95</v>
      </c>
      <c r="D12" s="17">
        <v>100</v>
      </c>
      <c r="E12" s="18">
        <f t="shared" si="5"/>
        <v>10.759493670886075</v>
      </c>
      <c r="F12" s="19">
        <v>0.10759493670886075</v>
      </c>
      <c r="G12">
        <f>ROUNDUP(C12,1)*10</f>
        <v>10</v>
      </c>
      <c r="H12" s="20">
        <f t="shared" si="0"/>
        <v>0</v>
      </c>
      <c r="I12" s="20">
        <f t="shared" si="1"/>
        <v>0</v>
      </c>
      <c r="J12" s="21">
        <f t="shared" si="2"/>
        <v>95</v>
      </c>
      <c r="K12" s="21">
        <f t="shared" si="3"/>
        <v>10.221518987341771</v>
      </c>
      <c r="L12" s="19">
        <f t="shared" si="4"/>
        <v>0.10759493670886075</v>
      </c>
      <c r="M12" s="22"/>
    </row>
    <row r="13" spans="1:14" x14ac:dyDescent="0.2">
      <c r="A13" s="15" t="s">
        <v>23</v>
      </c>
      <c r="B13" s="14" t="s">
        <v>13</v>
      </c>
      <c r="C13" s="16">
        <v>0.8</v>
      </c>
      <c r="D13" s="17">
        <v>100</v>
      </c>
      <c r="E13" s="18">
        <f t="shared" si="5"/>
        <v>6.7615658362989333</v>
      </c>
      <c r="F13" s="19">
        <v>6.7615658362989328E-2</v>
      </c>
      <c r="G13">
        <f>ROUNDUP(C13,1)*10</f>
        <v>8</v>
      </c>
      <c r="H13" s="20">
        <f t="shared" si="0"/>
        <v>0</v>
      </c>
      <c r="I13" s="20">
        <f t="shared" si="1"/>
        <v>0</v>
      </c>
      <c r="J13" s="21">
        <f t="shared" si="2"/>
        <v>80</v>
      </c>
      <c r="K13" s="21">
        <f t="shared" si="3"/>
        <v>5.4092526690391471</v>
      </c>
      <c r="L13" s="19">
        <f t="shared" si="4"/>
        <v>6.7615658362989342E-2</v>
      </c>
      <c r="M13" s="22"/>
    </row>
    <row r="14" spans="1:14" x14ac:dyDescent="0.2">
      <c r="A14" s="9" t="s">
        <v>14</v>
      </c>
      <c r="B14" s="12" t="s">
        <v>13</v>
      </c>
      <c r="C14" s="24">
        <v>0.95</v>
      </c>
      <c r="D14" s="25">
        <v>100</v>
      </c>
      <c r="E14" s="26">
        <f t="shared" si="5"/>
        <v>5.8201058201058196</v>
      </c>
      <c r="F14" s="27">
        <v>5.8201058201058198E-2</v>
      </c>
      <c r="G14">
        <f>ROUNDUP(C14,1)*10</f>
        <v>10</v>
      </c>
      <c r="H14" s="20">
        <f t="shared" si="0"/>
        <v>0</v>
      </c>
      <c r="I14" s="20">
        <f t="shared" si="1"/>
        <v>0</v>
      </c>
      <c r="J14" s="26">
        <f t="shared" si="2"/>
        <v>95</v>
      </c>
      <c r="K14" s="26">
        <f t="shared" si="3"/>
        <v>5.5291005291005284</v>
      </c>
      <c r="L14" s="27">
        <f t="shared" si="4"/>
        <v>5.8201058201058191E-2</v>
      </c>
      <c r="M14" s="22"/>
    </row>
    <row r="15" spans="1:14" ht="13.5" thickBot="1" x14ac:dyDescent="0.25">
      <c r="A15" s="28" t="s">
        <v>24</v>
      </c>
      <c r="B15" s="29"/>
      <c r="C15" s="30">
        <f>AVERAGE(C4:C14)</f>
        <v>0.8318181818181819</v>
      </c>
      <c r="D15" s="31">
        <f>SUM(D4:D14)</f>
        <v>1100</v>
      </c>
      <c r="E15" s="32">
        <f>SUM(E4:E14)</f>
        <v>63.528948096883411</v>
      </c>
      <c r="F15" s="33">
        <f>E15/D15</f>
        <v>5.7753589178984918E-2</v>
      </c>
      <c r="G15" s="29"/>
      <c r="H15" s="34"/>
      <c r="I15" s="34"/>
      <c r="J15" s="32">
        <f>SUM(J4:J14)</f>
        <v>915</v>
      </c>
      <c r="K15" s="32">
        <f>SUM(K4:K14)</f>
        <v>84.225374609440905</v>
      </c>
      <c r="L15" s="33">
        <f t="shared" si="4"/>
        <v>9.2049589737093887E-2</v>
      </c>
      <c r="M15" s="22"/>
    </row>
    <row r="16" spans="1:14" ht="13.5" thickTop="1" x14ac:dyDescent="0.2">
      <c r="F16" s="35"/>
      <c r="L16" s="35"/>
      <c r="M16" s="22"/>
    </row>
    <row r="17" spans="1:13" x14ac:dyDescent="0.2">
      <c r="A17" s="4" t="s">
        <v>25</v>
      </c>
      <c r="B17" s="5"/>
      <c r="C17" s="5"/>
      <c r="D17" s="6" t="s">
        <v>2</v>
      </c>
      <c r="E17" s="7"/>
      <c r="F17" s="8"/>
      <c r="G17" s="6" t="s">
        <v>2</v>
      </c>
      <c r="H17" s="7"/>
      <c r="I17" s="8"/>
      <c r="J17" s="6" t="s">
        <v>3</v>
      </c>
      <c r="K17" s="7"/>
      <c r="L17" s="8"/>
    </row>
    <row r="18" spans="1:13" x14ac:dyDescent="0.2">
      <c r="A18" s="9" t="s">
        <v>4</v>
      </c>
      <c r="B18" s="10" t="s">
        <v>5</v>
      </c>
      <c r="C18" s="10" t="s">
        <v>6</v>
      </c>
      <c r="D18" s="11" t="s">
        <v>7</v>
      </c>
      <c r="E18" s="12" t="s">
        <v>8</v>
      </c>
      <c r="F18" s="13" t="s">
        <v>9</v>
      </c>
      <c r="G18" s="36" t="s">
        <v>10</v>
      </c>
      <c r="H18" s="36" t="s">
        <v>11</v>
      </c>
      <c r="I18" s="36"/>
      <c r="J18" s="11" t="s">
        <v>7</v>
      </c>
      <c r="K18" s="12" t="s">
        <v>8</v>
      </c>
      <c r="L18" s="37" t="s">
        <v>9</v>
      </c>
    </row>
    <row r="19" spans="1:13" x14ac:dyDescent="0.2">
      <c r="A19" s="15" t="s">
        <v>26</v>
      </c>
      <c r="B19" s="36" t="s">
        <v>13</v>
      </c>
      <c r="C19" s="38">
        <v>0.9</v>
      </c>
      <c r="D19" s="39">
        <v>100</v>
      </c>
      <c r="E19" s="18">
        <f>D19*F19</f>
        <v>73.394495412844023</v>
      </c>
      <c r="F19" s="40">
        <v>0.7339449541284403</v>
      </c>
      <c r="G19" s="41">
        <f>ROUNDUP(C19,1)*10</f>
        <v>9</v>
      </c>
      <c r="H19" s="42">
        <f>G19*D19*full</f>
        <v>0</v>
      </c>
      <c r="I19" s="42">
        <f>H19*F19</f>
        <v>0</v>
      </c>
      <c r="J19" s="39">
        <f>C19*D19</f>
        <v>90</v>
      </c>
      <c r="K19" s="18">
        <f>C19*E19</f>
        <v>66.055045871559628</v>
      </c>
      <c r="L19" s="19">
        <f>K19/J19</f>
        <v>0.7339449541284403</v>
      </c>
      <c r="M19" s="22"/>
    </row>
    <row r="20" spans="1:13" x14ac:dyDescent="0.2">
      <c r="A20" s="15" t="s">
        <v>22</v>
      </c>
      <c r="B20" s="36" t="s">
        <v>13</v>
      </c>
      <c r="C20" s="38">
        <v>0.95</v>
      </c>
      <c r="D20" s="17">
        <v>100</v>
      </c>
      <c r="E20" s="18">
        <f>D20*F20</f>
        <v>5.9459459459459465</v>
      </c>
      <c r="F20" s="40">
        <v>5.9459459459459463E-2</v>
      </c>
      <c r="G20" s="41">
        <f>ROUNDUP(C20,1)*10</f>
        <v>10</v>
      </c>
      <c r="H20" s="42">
        <f>G20*D20*full</f>
        <v>0</v>
      </c>
      <c r="I20" s="42">
        <f>H20*F20</f>
        <v>0</v>
      </c>
      <c r="J20" s="17">
        <f>C20*D20</f>
        <v>95</v>
      </c>
      <c r="K20" s="18">
        <f>C20*E20</f>
        <v>5.6486486486486491</v>
      </c>
      <c r="L20" s="19">
        <f>K20/J20</f>
        <v>5.9459459459459463E-2</v>
      </c>
      <c r="M20" s="22"/>
    </row>
    <row r="21" spans="1:13" x14ac:dyDescent="0.2">
      <c r="A21" s="15" t="s">
        <v>27</v>
      </c>
      <c r="B21" s="36" t="s">
        <v>13</v>
      </c>
      <c r="C21" s="38">
        <v>0.7</v>
      </c>
      <c r="D21" s="17">
        <v>100</v>
      </c>
      <c r="E21" s="18">
        <f>D21*F21</f>
        <v>2.5380710659898478</v>
      </c>
      <c r="F21" s="40">
        <v>2.5380710659898477E-2</v>
      </c>
      <c r="G21" s="41"/>
      <c r="H21" s="41"/>
      <c r="I21" s="41"/>
      <c r="J21" s="17">
        <f>C21*D21</f>
        <v>70</v>
      </c>
      <c r="K21" s="18">
        <f>C21*E21</f>
        <v>1.7766497461928934</v>
      </c>
      <c r="L21" s="19">
        <f>K21/J21</f>
        <v>2.5380710659898477E-2</v>
      </c>
      <c r="M21" s="22"/>
    </row>
    <row r="22" spans="1:13" x14ac:dyDescent="0.2">
      <c r="A22" s="9" t="s">
        <v>28</v>
      </c>
      <c r="B22" s="12" t="s">
        <v>16</v>
      </c>
      <c r="C22" s="24">
        <v>0.6</v>
      </c>
      <c r="D22" s="25">
        <v>100</v>
      </c>
      <c r="E22" s="26">
        <f>D22*F22</f>
        <v>10.5</v>
      </c>
      <c r="F22" s="43">
        <v>0.105</v>
      </c>
      <c r="G22" s="10"/>
      <c r="H22" s="10"/>
      <c r="I22" s="10"/>
      <c r="J22" s="25">
        <f>C22*D22</f>
        <v>60</v>
      </c>
      <c r="K22" s="26">
        <f>C22*E22</f>
        <v>6.3</v>
      </c>
      <c r="L22" s="27">
        <f>K22/J22</f>
        <v>0.105</v>
      </c>
      <c r="M22" s="22"/>
    </row>
    <row r="23" spans="1:13" ht="13.5" thickBot="1" x14ac:dyDescent="0.25">
      <c r="A23" s="44" t="s">
        <v>24</v>
      </c>
      <c r="B23" s="45"/>
      <c r="C23" s="30">
        <f>AVERAGE(C4:C14,C19:C22)</f>
        <v>0.82</v>
      </c>
      <c r="D23" s="31">
        <f>SUM(D19:D22)</f>
        <v>400</v>
      </c>
      <c r="E23" s="32">
        <f>SUM(E19:E22)</f>
        <v>92.378512424779828</v>
      </c>
      <c r="F23" s="46">
        <f>E23/D23</f>
        <v>0.23094628106194956</v>
      </c>
      <c r="G23" s="29"/>
      <c r="H23" s="29"/>
      <c r="I23" s="29"/>
      <c r="J23" s="47">
        <f>SUM(J19:J22)</f>
        <v>315</v>
      </c>
      <c r="K23" s="48">
        <f>SUM(K19:K22)</f>
        <v>79.780344266401158</v>
      </c>
      <c r="L23" s="49">
        <f>K23/J23</f>
        <v>0.25327093417905128</v>
      </c>
      <c r="M23" s="22"/>
    </row>
    <row r="24" spans="1:13" ht="13.5" thickTop="1" x14ac:dyDescent="0.2">
      <c r="F24" s="35"/>
      <c r="J24" s="50"/>
      <c r="K24" s="50"/>
      <c r="L24" s="51"/>
      <c r="M24" s="22"/>
    </row>
    <row r="25" spans="1:13" x14ac:dyDescent="0.2">
      <c r="M25" s="22"/>
    </row>
    <row r="26" spans="1:13" x14ac:dyDescent="0.2">
      <c r="A26" s="1" t="s">
        <v>29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2"/>
    </row>
    <row r="27" spans="1:13" x14ac:dyDescent="0.2">
      <c r="A27" s="4" t="s">
        <v>30</v>
      </c>
      <c r="B27" s="5"/>
      <c r="C27" s="5"/>
      <c r="D27" s="6" t="s">
        <v>2</v>
      </c>
      <c r="E27" s="7"/>
      <c r="F27" s="8"/>
      <c r="G27" s="6" t="s">
        <v>2</v>
      </c>
      <c r="H27" s="7"/>
      <c r="I27" s="8"/>
      <c r="J27" s="6" t="s">
        <v>3</v>
      </c>
      <c r="K27" s="7"/>
      <c r="L27" s="8"/>
      <c r="M27" s="22"/>
    </row>
    <row r="28" spans="1:13" x14ac:dyDescent="0.2">
      <c r="A28" s="9" t="s">
        <v>4</v>
      </c>
      <c r="B28" s="10" t="s">
        <v>5</v>
      </c>
      <c r="C28" s="10" t="s">
        <v>6</v>
      </c>
      <c r="D28" s="11" t="s">
        <v>7</v>
      </c>
      <c r="E28" s="12" t="s">
        <v>8</v>
      </c>
      <c r="F28" s="13" t="s">
        <v>9</v>
      </c>
      <c r="G28" s="14" t="s">
        <v>10</v>
      </c>
      <c r="H28" s="14" t="s">
        <v>11</v>
      </c>
      <c r="I28" s="14"/>
      <c r="J28" s="11" t="s">
        <v>7</v>
      </c>
      <c r="K28" s="12" t="s">
        <v>8</v>
      </c>
      <c r="L28" s="13" t="s">
        <v>9</v>
      </c>
      <c r="M28" s="22"/>
    </row>
    <row r="29" spans="1:13" x14ac:dyDescent="0.2">
      <c r="A29" s="15" t="s">
        <v>31</v>
      </c>
      <c r="B29" s="36" t="s">
        <v>16</v>
      </c>
      <c r="C29" s="38">
        <v>0.5</v>
      </c>
      <c r="D29" s="17">
        <v>100</v>
      </c>
      <c r="E29" s="18">
        <f>F29*D29</f>
        <v>70.487106017191962</v>
      </c>
      <c r="F29" s="40">
        <v>0.70487106017191969</v>
      </c>
      <c r="G29" s="41"/>
      <c r="H29" s="41"/>
      <c r="I29" s="41"/>
      <c r="J29" s="17">
        <f>C29*D29</f>
        <v>50</v>
      </c>
      <c r="K29" s="18">
        <f>C29*E29</f>
        <v>35.243553008595981</v>
      </c>
      <c r="L29" s="19">
        <f>K29/J29</f>
        <v>0.70487106017191958</v>
      </c>
      <c r="M29" s="22"/>
    </row>
    <row r="30" spans="1:13" x14ac:dyDescent="0.2">
      <c r="A30" s="9" t="s">
        <v>32</v>
      </c>
      <c r="B30" s="12" t="s">
        <v>33</v>
      </c>
      <c r="C30" s="24">
        <v>0.7</v>
      </c>
      <c r="D30" s="25">
        <v>100</v>
      </c>
      <c r="E30" s="26">
        <f>F30*D30</f>
        <v>36.263736263736277</v>
      </c>
      <c r="F30" s="43">
        <v>0.36263736263736274</v>
      </c>
      <c r="G30" s="10"/>
      <c r="H30" s="10"/>
      <c r="I30" s="10"/>
      <c r="J30" s="25">
        <f>C30*D30</f>
        <v>70</v>
      </c>
      <c r="K30" s="26">
        <f>C30*E30</f>
        <v>25.384615384615394</v>
      </c>
      <c r="L30" s="27">
        <f>K30/J30</f>
        <v>0.36263736263736279</v>
      </c>
      <c r="M30" s="22"/>
    </row>
    <row r="31" spans="1:13" ht="13.5" thickBot="1" x14ac:dyDescent="0.25">
      <c r="A31" s="44" t="s">
        <v>24</v>
      </c>
      <c r="B31" s="45"/>
      <c r="C31" s="30">
        <f>AVERAGE(C29:C30)</f>
        <v>0.6</v>
      </c>
      <c r="D31" s="31">
        <f>SUM(D29:D30)</f>
        <v>200</v>
      </c>
      <c r="E31" s="32">
        <f>SUM(E29:E30)</f>
        <v>106.75084228092824</v>
      </c>
      <c r="F31" s="46">
        <f>E31/D31</f>
        <v>0.53375421140464119</v>
      </c>
      <c r="G31" s="29"/>
      <c r="H31" s="29"/>
      <c r="I31" s="29"/>
      <c r="J31" s="31">
        <f>SUM(J29:J30)</f>
        <v>120</v>
      </c>
      <c r="K31" s="32">
        <f>SUM(K29:K30)</f>
        <v>60.628168393211375</v>
      </c>
      <c r="L31" s="52">
        <f>K31/J31</f>
        <v>0.50523473661009477</v>
      </c>
      <c r="M31" s="22"/>
    </row>
    <row r="32" spans="1:13" ht="13.5" thickTop="1" x14ac:dyDescent="0.2">
      <c r="F32" s="35"/>
      <c r="M32" s="22"/>
    </row>
    <row r="33" spans="1:16" x14ac:dyDescent="0.2">
      <c r="A33" s="4" t="s">
        <v>34</v>
      </c>
      <c r="B33" s="5"/>
      <c r="C33" s="5"/>
      <c r="D33" s="6" t="s">
        <v>2</v>
      </c>
      <c r="E33" s="7"/>
      <c r="F33" s="8"/>
      <c r="G33" s="6" t="s">
        <v>2</v>
      </c>
      <c r="H33" s="7"/>
      <c r="I33" s="8"/>
      <c r="J33" s="6" t="s">
        <v>3</v>
      </c>
      <c r="K33" s="7"/>
      <c r="L33" s="8"/>
      <c r="M33" s="22"/>
    </row>
    <row r="34" spans="1:16" x14ac:dyDescent="0.2">
      <c r="A34" s="9" t="s">
        <v>4</v>
      </c>
      <c r="B34" s="10" t="s">
        <v>5</v>
      </c>
      <c r="C34" s="10" t="s">
        <v>6</v>
      </c>
      <c r="D34" s="11" t="s">
        <v>7</v>
      </c>
      <c r="E34" s="12" t="s">
        <v>8</v>
      </c>
      <c r="F34" s="13" t="s">
        <v>9</v>
      </c>
      <c r="G34" s="14" t="s">
        <v>10</v>
      </c>
      <c r="H34" s="14" t="s">
        <v>11</v>
      </c>
      <c r="I34" s="14"/>
      <c r="J34" s="11" t="s">
        <v>7</v>
      </c>
      <c r="K34" s="12" t="s">
        <v>8</v>
      </c>
      <c r="L34" s="13" t="s">
        <v>9</v>
      </c>
      <c r="M34" s="22"/>
    </row>
    <row r="35" spans="1:16" x14ac:dyDescent="0.2">
      <c r="A35" s="15" t="s">
        <v>35</v>
      </c>
      <c r="B35" s="14" t="s">
        <v>13</v>
      </c>
      <c r="C35" s="16">
        <v>0.75</v>
      </c>
      <c r="D35" s="17">
        <v>100</v>
      </c>
      <c r="E35" s="18">
        <f>F35*D35</f>
        <v>111.29032258064515</v>
      </c>
      <c r="F35" s="19">
        <v>1.1129032258064515</v>
      </c>
      <c r="H35" s="20"/>
      <c r="I35" s="20"/>
      <c r="J35" s="21">
        <f t="shared" ref="J35:J44" si="6">C35*D35</f>
        <v>75</v>
      </c>
      <c r="K35" s="21">
        <f t="shared" ref="K35:K44" si="7">C35*E35</f>
        <v>83.467741935483872</v>
      </c>
      <c r="L35" s="19">
        <f t="shared" ref="L35:L45" si="8">K35/J35</f>
        <v>1.1129032258064517</v>
      </c>
      <c r="M35" s="22"/>
      <c r="P35" s="53"/>
    </row>
    <row r="36" spans="1:16" x14ac:dyDescent="0.2">
      <c r="A36" s="15" t="s">
        <v>36</v>
      </c>
      <c r="B36" s="36" t="s">
        <v>16</v>
      </c>
      <c r="C36" s="38">
        <v>0.1</v>
      </c>
      <c r="D36" s="17">
        <v>100</v>
      </c>
      <c r="E36" s="18">
        <f t="shared" ref="E36:E44" si="9">F36*D36</f>
        <v>-94.117647058823522</v>
      </c>
      <c r="F36" s="40">
        <v>-0.94117647058823528</v>
      </c>
      <c r="G36" s="41"/>
      <c r="H36" s="42"/>
      <c r="I36" s="42"/>
      <c r="J36" s="17">
        <f t="shared" si="6"/>
        <v>10</v>
      </c>
      <c r="K36" s="18">
        <f t="shared" si="7"/>
        <v>-9.4117647058823533</v>
      </c>
      <c r="L36" s="19">
        <f t="shared" si="8"/>
        <v>-0.94117647058823528</v>
      </c>
      <c r="M36" s="22"/>
    </row>
    <row r="37" spans="1:16" x14ac:dyDescent="0.2">
      <c r="A37" s="15" t="s">
        <v>37</v>
      </c>
      <c r="B37" s="36" t="s">
        <v>13</v>
      </c>
      <c r="C37" s="38">
        <v>0.75</v>
      </c>
      <c r="D37" s="17">
        <v>100</v>
      </c>
      <c r="E37" s="18">
        <f t="shared" si="9"/>
        <v>90.812720848056543</v>
      </c>
      <c r="F37" s="40">
        <v>0.9081272084805655</v>
      </c>
      <c r="G37" s="41"/>
      <c r="H37" s="42"/>
      <c r="I37" s="42"/>
      <c r="J37" s="17">
        <f t="shared" si="6"/>
        <v>75</v>
      </c>
      <c r="K37" s="18">
        <f t="shared" si="7"/>
        <v>68.109540636042411</v>
      </c>
      <c r="L37" s="19">
        <f t="shared" si="8"/>
        <v>0.9081272084805655</v>
      </c>
      <c r="M37" s="22"/>
    </row>
    <row r="38" spans="1:16" x14ac:dyDescent="0.2">
      <c r="A38" s="15" t="s">
        <v>38</v>
      </c>
      <c r="B38" s="36" t="s">
        <v>33</v>
      </c>
      <c r="C38" s="38">
        <v>0.4</v>
      </c>
      <c r="D38" s="17">
        <v>100</v>
      </c>
      <c r="E38" s="18">
        <f t="shared" si="9"/>
        <v>-38.983050847457633</v>
      </c>
      <c r="F38" s="40">
        <v>-0.38983050847457634</v>
      </c>
      <c r="G38" s="41"/>
      <c r="H38" s="42"/>
      <c r="I38" s="42"/>
      <c r="J38" s="17">
        <f t="shared" si="6"/>
        <v>40</v>
      </c>
      <c r="K38" s="18">
        <f t="shared" si="7"/>
        <v>-15.593220338983054</v>
      </c>
      <c r="L38" s="19">
        <f t="shared" si="8"/>
        <v>-0.38983050847457634</v>
      </c>
      <c r="M38" s="22"/>
    </row>
    <row r="39" spans="1:16" x14ac:dyDescent="0.2">
      <c r="A39" s="15" t="s">
        <v>39</v>
      </c>
      <c r="B39" s="36" t="s">
        <v>13</v>
      </c>
      <c r="C39" s="38">
        <v>0.7</v>
      </c>
      <c r="D39" s="17">
        <v>100</v>
      </c>
      <c r="E39" s="18">
        <f t="shared" si="9"/>
        <v>104.65116279069771</v>
      </c>
      <c r="F39" s="40">
        <v>1.046511627906977</v>
      </c>
      <c r="G39" s="41"/>
      <c r="H39" s="42"/>
      <c r="I39" s="42"/>
      <c r="J39" s="17">
        <f t="shared" si="6"/>
        <v>70</v>
      </c>
      <c r="K39" s="18">
        <f t="shared" si="7"/>
        <v>73.255813953488399</v>
      </c>
      <c r="L39" s="19">
        <f t="shared" si="8"/>
        <v>1.046511627906977</v>
      </c>
      <c r="M39" s="22"/>
    </row>
    <row r="40" spans="1:16" x14ac:dyDescent="0.2">
      <c r="A40" s="15" t="s">
        <v>21</v>
      </c>
      <c r="B40" s="36" t="s">
        <v>16</v>
      </c>
      <c r="C40" s="38">
        <v>0.5</v>
      </c>
      <c r="D40" s="17">
        <v>100</v>
      </c>
      <c r="E40" s="18">
        <f t="shared" si="9"/>
        <v>-98.909090909090907</v>
      </c>
      <c r="F40" s="40">
        <v>-0.98909090909090913</v>
      </c>
      <c r="G40" s="41"/>
      <c r="H40" s="42"/>
      <c r="I40" s="42"/>
      <c r="J40" s="17">
        <f t="shared" si="6"/>
        <v>50</v>
      </c>
      <c r="K40" s="18">
        <f t="shared" si="7"/>
        <v>-49.454545454545453</v>
      </c>
      <c r="L40" s="19">
        <f t="shared" si="8"/>
        <v>-0.98909090909090902</v>
      </c>
      <c r="M40" s="22"/>
    </row>
    <row r="41" spans="1:16" x14ac:dyDescent="0.2">
      <c r="A41" s="15" t="s">
        <v>40</v>
      </c>
      <c r="B41" s="36" t="s">
        <v>16</v>
      </c>
      <c r="C41" s="38">
        <v>0.3</v>
      </c>
      <c r="D41" s="17">
        <v>100</v>
      </c>
      <c r="E41" s="18">
        <f t="shared" si="9"/>
        <v>-55.555555555555557</v>
      </c>
      <c r="F41" s="40">
        <v>-0.55555555555555558</v>
      </c>
      <c r="G41" s="41"/>
      <c r="H41" s="42"/>
      <c r="I41" s="42"/>
      <c r="J41" s="17">
        <f t="shared" si="6"/>
        <v>30</v>
      </c>
      <c r="K41" s="18">
        <f t="shared" si="7"/>
        <v>-16.666666666666668</v>
      </c>
      <c r="L41" s="19">
        <f t="shared" si="8"/>
        <v>-0.55555555555555558</v>
      </c>
      <c r="M41" s="22"/>
    </row>
    <row r="42" spans="1:16" x14ac:dyDescent="0.2">
      <c r="A42" s="15" t="s">
        <v>41</v>
      </c>
      <c r="B42" s="36" t="s">
        <v>13</v>
      </c>
      <c r="C42" s="38">
        <v>0.65</v>
      </c>
      <c r="D42" s="17">
        <v>100</v>
      </c>
      <c r="E42" s="18">
        <f t="shared" si="9"/>
        <v>33.333333333333456</v>
      </c>
      <c r="F42" s="40">
        <v>0.33333333333333459</v>
      </c>
      <c r="G42" s="41"/>
      <c r="H42" s="42"/>
      <c r="I42" s="42"/>
      <c r="J42" s="17">
        <f t="shared" si="6"/>
        <v>65</v>
      </c>
      <c r="K42" s="18">
        <f t="shared" si="7"/>
        <v>21.666666666666746</v>
      </c>
      <c r="L42" s="19">
        <f t="shared" si="8"/>
        <v>0.33333333333333454</v>
      </c>
      <c r="M42" s="22"/>
    </row>
    <row r="43" spans="1:16" x14ac:dyDescent="0.2">
      <c r="A43" s="15" t="s">
        <v>42</v>
      </c>
      <c r="B43" s="36" t="s">
        <v>13</v>
      </c>
      <c r="C43" s="38">
        <v>0.75</v>
      </c>
      <c r="D43" s="17">
        <v>100</v>
      </c>
      <c r="E43" s="18">
        <f t="shared" si="9"/>
        <v>18.055555555555554</v>
      </c>
      <c r="F43" s="40">
        <v>0.18055555555555552</v>
      </c>
      <c r="G43" s="41"/>
      <c r="H43" s="42"/>
      <c r="I43" s="42"/>
      <c r="J43" s="17">
        <f t="shared" si="6"/>
        <v>75</v>
      </c>
      <c r="K43" s="18">
        <f t="shared" si="7"/>
        <v>13.541666666666664</v>
      </c>
      <c r="L43" s="19">
        <f t="shared" si="8"/>
        <v>0.18055555555555552</v>
      </c>
      <c r="M43" s="22"/>
    </row>
    <row r="44" spans="1:16" x14ac:dyDescent="0.2">
      <c r="A44" s="9" t="s">
        <v>43</v>
      </c>
      <c r="B44" s="12" t="s">
        <v>13</v>
      </c>
      <c r="C44" s="24">
        <v>0.3</v>
      </c>
      <c r="D44" s="25">
        <v>100</v>
      </c>
      <c r="E44" s="26">
        <f t="shared" si="9"/>
        <v>11.486486486486482</v>
      </c>
      <c r="F44" s="43">
        <v>0.11486486486486482</v>
      </c>
      <c r="G44" s="10"/>
      <c r="H44" s="10"/>
      <c r="I44" s="10"/>
      <c r="J44" s="25">
        <f t="shared" si="6"/>
        <v>30</v>
      </c>
      <c r="K44" s="26">
        <f t="shared" si="7"/>
        <v>3.4459459459459447</v>
      </c>
      <c r="L44" s="27">
        <f t="shared" si="8"/>
        <v>0.11486486486486483</v>
      </c>
      <c r="M44" s="22"/>
      <c r="N44" s="2"/>
    </row>
    <row r="45" spans="1:16" ht="13.5" thickBot="1" x14ac:dyDescent="0.25">
      <c r="A45" s="44" t="s">
        <v>24</v>
      </c>
      <c r="B45" s="45"/>
      <c r="C45" s="30">
        <f>AVERAGE(C35:C44,C29:C30)</f>
        <v>0.53333333333333333</v>
      </c>
      <c r="D45" s="31">
        <f>SUM(D35:D44)</f>
        <v>1000</v>
      </c>
      <c r="E45" s="32">
        <f>SUM(E35:E44)</f>
        <v>82.0642372238473</v>
      </c>
      <c r="F45" s="46">
        <f>E45/D45</f>
        <v>8.20642372238473E-2</v>
      </c>
      <c r="G45" s="29"/>
      <c r="H45" s="29"/>
      <c r="I45" s="29"/>
      <c r="J45" s="31">
        <f>SUM(J35:J44)</f>
        <v>520</v>
      </c>
      <c r="K45" s="32">
        <f>SUM(K35:K44)</f>
        <v>172.36117863821653</v>
      </c>
      <c r="L45" s="52">
        <f t="shared" si="8"/>
        <v>0.33146380507349332</v>
      </c>
      <c r="M45" s="22"/>
      <c r="N45" s="2"/>
    </row>
    <row r="46" spans="1:16" ht="13.5" thickTop="1" x14ac:dyDescent="0.2">
      <c r="F46" s="35"/>
      <c r="M46" s="22"/>
    </row>
  </sheetData>
  <mergeCells count="12">
    <mergeCell ref="D27:F27"/>
    <mergeCell ref="G27:I27"/>
    <mergeCell ref="J27:L27"/>
    <mergeCell ref="D33:F33"/>
    <mergeCell ref="G33:I33"/>
    <mergeCell ref="J33:L33"/>
    <mergeCell ref="D2:F2"/>
    <mergeCell ref="G2:I2"/>
    <mergeCell ref="J2:L2"/>
    <mergeCell ref="D17:F17"/>
    <mergeCell ref="G17:I17"/>
    <mergeCell ref="J17:L17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Performance Stats</vt:lpstr>
      <vt:lpstr>'Performance Stats'!full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Kobayashi-Solomon</dc:creator>
  <cp:lastModifiedBy>Erik Kobayashi-Solomon</cp:lastModifiedBy>
  <dcterms:created xsi:type="dcterms:W3CDTF">2016-04-29T15:51:41Z</dcterms:created>
  <dcterms:modified xsi:type="dcterms:W3CDTF">2016-04-29T15:52:32Z</dcterms:modified>
</cp:coreProperties>
</file>